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hinAA\Desktop\Новая ляда\"/>
    </mc:Choice>
  </mc:AlternateContent>
  <bookViews>
    <workbookView xWindow="0" yWindow="0" windowWidth="23040" windowHeight="9192"/>
  </bookViews>
  <sheets>
    <sheet name="Лимиты бюдж. обяз.(по 1 организ" sheetId="1" r:id="rId1"/>
    <sheet name="Лист1" sheetId="2" r:id="rId2"/>
  </sheets>
  <definedNames>
    <definedName name="_xlnm.Print_Titles" localSheetId="0">'Лимиты бюдж. обяз.(по 1 организ'!$12:$12</definedName>
  </definedNames>
  <calcPr calcId="162913" fullCalcOnLoad="1"/>
</workbook>
</file>

<file path=xl/calcChain.xml><?xml version="1.0" encoding="utf-8"?>
<calcChain xmlns="http://schemas.openxmlformats.org/spreadsheetml/2006/main">
  <c r="L171" i="1" l="1"/>
  <c r="K171" i="1"/>
  <c r="J171" i="1"/>
  <c r="L164" i="1"/>
  <c r="K164" i="1"/>
  <c r="J164" i="1"/>
  <c r="L66" i="1"/>
  <c r="K66" i="1"/>
  <c r="J66" i="1"/>
  <c r="L166" i="1"/>
  <c r="K166" i="1"/>
  <c r="L123" i="1"/>
  <c r="K123" i="1"/>
  <c r="J154" i="1"/>
  <c r="J166" i="1"/>
  <c r="J123" i="1"/>
  <c r="J159" i="1"/>
  <c r="J158" i="1"/>
  <c r="J156" i="1"/>
  <c r="J81" i="1"/>
  <c r="J148" i="1"/>
  <c r="L103" i="1"/>
  <c r="K103" i="1"/>
  <c r="L111" i="1"/>
  <c r="K111" i="1"/>
  <c r="L148" i="1"/>
  <c r="K148" i="1"/>
  <c r="L145" i="1"/>
  <c r="K145" i="1"/>
  <c r="L109" i="1"/>
  <c r="K109" i="1"/>
  <c r="J109" i="1"/>
  <c r="L170" i="1"/>
  <c r="K170" i="1"/>
  <c r="K172" i="1"/>
  <c r="J145" i="1"/>
  <c r="L169" i="1"/>
  <c r="K169" i="1"/>
  <c r="J35" i="1"/>
  <c r="J169" i="1"/>
  <c r="L141" i="1"/>
  <c r="K141" i="1"/>
  <c r="K140" i="1"/>
  <c r="J141" i="1"/>
  <c r="J140" i="1"/>
  <c r="J68" i="1"/>
  <c r="L99" i="1"/>
  <c r="K99" i="1"/>
  <c r="J99" i="1"/>
  <c r="L101" i="1"/>
  <c r="K101" i="1"/>
  <c r="J101" i="1"/>
  <c r="J14" i="1"/>
  <c r="J13" i="1"/>
  <c r="L15" i="1"/>
  <c r="L14" i="1"/>
  <c r="L13" i="1"/>
  <c r="K15" i="1"/>
  <c r="K14" i="1"/>
  <c r="K13" i="1"/>
  <c r="J103" i="1"/>
  <c r="L107" i="1"/>
  <c r="K107" i="1"/>
  <c r="L19" i="1"/>
  <c r="K19" i="1"/>
  <c r="L18" i="1"/>
  <c r="K18" i="1"/>
  <c r="L156" i="1"/>
  <c r="K156" i="1"/>
  <c r="L154" i="1"/>
  <c r="L151" i="1"/>
  <c r="K154" i="1"/>
  <c r="L138" i="1"/>
  <c r="K138" i="1"/>
  <c r="J36" i="1"/>
  <c r="L96" i="1"/>
  <c r="K96" i="1"/>
  <c r="J96" i="1"/>
  <c r="L89" i="1"/>
  <c r="K89" i="1"/>
  <c r="J89" i="1"/>
  <c r="L43" i="1"/>
  <c r="K43" i="1"/>
  <c r="J43" i="1"/>
  <c r="J79" i="1"/>
  <c r="J32" i="1"/>
  <c r="L32" i="1"/>
  <c r="K32" i="1"/>
  <c r="L135" i="1"/>
  <c r="K135" i="1"/>
  <c r="K134" i="1"/>
  <c r="J138" i="1"/>
  <c r="J135" i="1"/>
  <c r="J134" i="1"/>
  <c r="L87" i="1"/>
  <c r="K87" i="1"/>
  <c r="L50" i="1"/>
  <c r="L165" i="1"/>
  <c r="K50" i="1"/>
  <c r="J50" i="1"/>
  <c r="J165" i="1"/>
  <c r="J167" i="1"/>
  <c r="J47" i="1"/>
  <c r="J57" i="1"/>
  <c r="J24" i="1"/>
  <c r="J119" i="1"/>
  <c r="L53" i="1"/>
  <c r="K53" i="1"/>
  <c r="L26" i="1"/>
  <c r="K26" i="1"/>
  <c r="J26" i="1"/>
  <c r="L36" i="1"/>
  <c r="K36" i="1"/>
  <c r="J83" i="1"/>
  <c r="L59" i="1"/>
  <c r="K59" i="1"/>
  <c r="J59" i="1"/>
  <c r="L159" i="1"/>
  <c r="L158" i="1"/>
  <c r="K159" i="1"/>
  <c r="K158" i="1"/>
  <c r="J130" i="1"/>
  <c r="L117" i="1"/>
  <c r="K117" i="1"/>
  <c r="J117" i="1"/>
  <c r="L126" i="1"/>
  <c r="K126" i="1"/>
  <c r="J126" i="1"/>
  <c r="L47" i="1"/>
  <c r="L40" i="1"/>
  <c r="K40" i="1"/>
  <c r="J87" i="1"/>
  <c r="J85" i="1"/>
  <c r="J73" i="1"/>
  <c r="L152" i="1"/>
  <c r="K152" i="1"/>
  <c r="K151" i="1"/>
  <c r="J152" i="1"/>
  <c r="J151" i="1"/>
  <c r="L62" i="1"/>
  <c r="K62" i="1"/>
  <c r="J62" i="1"/>
  <c r="J107" i="1"/>
  <c r="K68" i="1"/>
  <c r="J113" i="1"/>
  <c r="L115" i="1"/>
  <c r="K115" i="1"/>
  <c r="L121" i="1"/>
  <c r="K121" i="1"/>
  <c r="J115" i="1"/>
  <c r="L119" i="1"/>
  <c r="L105" i="1"/>
  <c r="L85" i="1"/>
  <c r="L83" i="1"/>
  <c r="L81" i="1"/>
  <c r="L79" i="1"/>
  <c r="L77" i="1"/>
  <c r="L75" i="1"/>
  <c r="L73" i="1"/>
  <c r="L68" i="1"/>
  <c r="L57" i="1"/>
  <c r="L28" i="1"/>
  <c r="L23" i="1"/>
  <c r="L17" i="1"/>
  <c r="K119" i="1"/>
  <c r="K105" i="1"/>
  <c r="K85" i="1"/>
  <c r="K83" i="1"/>
  <c r="K81" i="1"/>
  <c r="K79" i="1"/>
  <c r="K77" i="1"/>
  <c r="K75" i="1"/>
  <c r="K73" i="1"/>
  <c r="K57" i="1"/>
  <c r="J19" i="1"/>
  <c r="J18" i="1"/>
  <c r="J105" i="1"/>
  <c r="J77" i="1"/>
  <c r="K130" i="1"/>
  <c r="L130" i="1"/>
  <c r="K28" i="1"/>
  <c r="K23" i="1"/>
  <c r="K17" i="1"/>
  <c r="J53" i="1"/>
  <c r="K47" i="1"/>
  <c r="J111" i="1"/>
  <c r="L134" i="1"/>
  <c r="J125" i="1"/>
  <c r="L125" i="1"/>
  <c r="K125" i="1"/>
  <c r="J121" i="1"/>
  <c r="J40" i="1"/>
  <c r="J28" i="1"/>
  <c r="J23" i="1"/>
  <c r="J170" i="1"/>
  <c r="J172" i="1"/>
  <c r="L172" i="1"/>
  <c r="L140" i="1"/>
  <c r="K165" i="1"/>
  <c r="K167" i="1"/>
  <c r="L167" i="1"/>
  <c r="J17" i="1"/>
  <c r="J161" i="1"/>
  <c r="J150" i="1"/>
  <c r="L161" i="1"/>
  <c r="L150" i="1"/>
  <c r="K161" i="1"/>
  <c r="K150" i="1"/>
</calcChain>
</file>

<file path=xl/sharedStrings.xml><?xml version="1.0" encoding="utf-8"?>
<sst xmlns="http://schemas.openxmlformats.org/spreadsheetml/2006/main" count="605" uniqueCount="161">
  <si>
    <t>Наименование предметных статей расходов</t>
  </si>
  <si>
    <t>Вед</t>
  </si>
  <si>
    <t>Рз</t>
  </si>
  <si>
    <t>ПР</t>
  </si>
  <si>
    <t>ЦС</t>
  </si>
  <si>
    <t>ВР</t>
  </si>
  <si>
    <t>ОБРАЗОВАНИЕ</t>
  </si>
  <si>
    <t>901</t>
  </si>
  <si>
    <t>07</t>
  </si>
  <si>
    <t>02</t>
  </si>
  <si>
    <t>Субсидии бюджетным учреждениям на иные цели</t>
  </si>
  <si>
    <t>612</t>
  </si>
  <si>
    <t xml:space="preserve">                                                                                                                                  (в </t>
  </si>
  <si>
    <t>УТВЕРЖДАЮ</t>
  </si>
  <si>
    <t>Расходы на содержание имущества муниципальных общеобразовательных учреждений</t>
  </si>
  <si>
    <t>Субсидии бюджетным учреждениям на финансовое обеспечение муниципального задания на оказание  муниципальных услуг(выполнение работ)</t>
  </si>
  <si>
    <t>Осуществление полномочий по ежемесячной денежной выплате на обеспечение мер социальной поддержки отдельных категорий граждан, работающих в сельской местности и рабочих поселках</t>
  </si>
  <si>
    <t>Обеспечение мер социальной поддержки многодетных семей в части предоставления скидки по оплате за присмотр и уход за детьми в образовательных организациях, реализующих образовательную программу дошкольного образования</t>
  </si>
  <si>
    <t>Обеспечение мер социальной поддержки многодетных семей в части предоставления бесплатного питания обучающимся</t>
  </si>
  <si>
    <t>Компенсация расходов на оплату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</si>
  <si>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Обеспечение приобретения (изготовления) образовательной организацией бланков документов об образовани</t>
  </si>
  <si>
    <t>Организация временного трудоустройства несовершеннолетних детей</t>
  </si>
  <si>
    <t>Проведение капитального ремонта в образовательных учреждениях</t>
  </si>
  <si>
    <t>Сервисное обслуживание приборов учета</t>
  </si>
  <si>
    <t>110 01 89100</t>
  </si>
  <si>
    <t>Приобретение лицензионного программного обеспечения</t>
  </si>
  <si>
    <t>130 03 89320</t>
  </si>
  <si>
    <t>ИТОГО</t>
  </si>
  <si>
    <t>012 20 N3150</t>
  </si>
  <si>
    <t>012 20 N7880</t>
  </si>
  <si>
    <t>Проведение текущего ремонта в образовательных учреждениях для обеспечения безопасных условий образовательного процесса</t>
  </si>
  <si>
    <t>Приобретение учебной литературы для детей из малообеспеченных семей</t>
  </si>
  <si>
    <t>руб.</t>
  </si>
  <si>
    <t>012 20 82720</t>
  </si>
  <si>
    <t>Выплаты стимулирующего характера молодым специалистам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</si>
  <si>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детей</t>
  </si>
  <si>
    <t>Субсидии бюджетным учреждениям на финансовое обеспечение муниципального задания на оказание  муниципальных услуг(выполнение работ) (пед.раб)</t>
  </si>
  <si>
    <t>Субсидии бюджетным учреждениям на финансовое обеспечение муниципального задания на оказание  муниципальных услуг(выполнение работ) (проч.перс)</t>
  </si>
  <si>
    <t>Дошкольное образование</t>
  </si>
  <si>
    <t>Проведение мероприятий по обеспечению защиты конфиденциальной информации</t>
  </si>
  <si>
    <t>130 05 89510</t>
  </si>
  <si>
    <t>Модернизация систем освещения</t>
  </si>
  <si>
    <t>110 01 89300</t>
  </si>
  <si>
    <t>Обеспечение содержания и эксплуатации объектов муниципальных общеобразовательных организаций и подвоза обучающихся в муниципальные общеобразовательные организации имущества</t>
  </si>
  <si>
    <t xml:space="preserve">Реализация мероприятий по установке ограждения в общеобразовательных учреждениях </t>
  </si>
  <si>
    <t>101 00 89160</t>
  </si>
  <si>
    <t>Осуществление отдельных гос.полномочий по выплатам, предусмотренным мерами дополнительного стимулирования пед.работников в системе общего образования</t>
  </si>
  <si>
    <t>012 20 N6780</t>
  </si>
  <si>
    <t xml:space="preserve">   </t>
  </si>
  <si>
    <t>Субсидии бюджетным учреждениям на финансовое обеспечение муниципального задания на оказание  муниципальных услуг(выполнение работ) за счет средств областного бюджета</t>
  </si>
  <si>
    <t>110 01 89200</t>
  </si>
  <si>
    <t>Установка приборов учета</t>
  </si>
  <si>
    <t>101 00 89170</t>
  </si>
  <si>
    <t>Реализация мероприятий по установке системы контроля доступа</t>
  </si>
  <si>
    <t>012 20 L0970</t>
  </si>
  <si>
    <t>Субсидии бюджетным учреждениям на иные цели за счет средств федерального бюджета</t>
  </si>
  <si>
    <t>Субсидии бюджетным учреждениям на иные цели за счет средств областного бюджета</t>
  </si>
  <si>
    <t>Субсидии бюджетным учреждениям на иные цели за счет средств  бюджета района</t>
  </si>
  <si>
    <t>00</t>
  </si>
  <si>
    <t>03</t>
  </si>
  <si>
    <t>101 00 89130</t>
  </si>
  <si>
    <t>Приобретение ученической мебели, оборудования, инвентаря в общеобразовательных учреждениях</t>
  </si>
  <si>
    <t>130 03 89310</t>
  </si>
  <si>
    <t>Приобретение персональных компьютеров</t>
  </si>
  <si>
    <t>012 E1 S1690</t>
  </si>
  <si>
    <t>Проведение капитального ремонта и материально-техническое оснащение муниципальных центров образования цифрового и гуманитарного профилей</t>
  </si>
  <si>
    <t>Создание новых мест в образовательных организациях для реализации дополнительных общеразвивающих программ всех направленностей</t>
  </si>
  <si>
    <t>Субсидии бюджетным учреждениям на финансовое обеспечение муниципального задания на оказание  муниципальных услуг(выполнение работ) за счет средств районного бюджета</t>
  </si>
  <si>
    <t>Субсидии бюджетным учреждениям на финансовое обеспечение муниципального задания на оказание  муниципальных услуг(выполнение работ) за счет средств федерального бюджета</t>
  </si>
  <si>
    <t xml:space="preserve">Субсидии бюджетным учреждениям на финансовое обеспечение муниципального задания на оказание  муниципальных услуг(выполнение работ) </t>
  </si>
  <si>
    <t>020 00 L0276</t>
  </si>
  <si>
    <t>Софинансирование мероприятий по созданию условий дляполучения детьми- инвалидами качественного образования</t>
  </si>
  <si>
    <t>Субсидии  за счет средств федерального бюджета</t>
  </si>
  <si>
    <t>Субсидии  за счет средств областного бюджета</t>
  </si>
  <si>
    <t>04</t>
  </si>
  <si>
    <t>Охрана семьи и детства</t>
  </si>
  <si>
    <t>Обеспечение питанием детей из льготных категорий, обучающихся в общеобразовательных организациях</t>
  </si>
  <si>
    <t>Субсидии бюджетным учреждениям на иные цели из средств областного бюджета</t>
  </si>
  <si>
    <t>Субсидии бюджетным учреждениям на иные цели из средств  бюджета района</t>
  </si>
  <si>
    <t>Ежемесячное денежное вознаграждение за классное руководство педагогическим работникам</t>
  </si>
  <si>
    <t>012 20 53030</t>
  </si>
  <si>
    <t>Организация бесплатного горячего питания обучающихся, получающих начальное общее образование</t>
  </si>
  <si>
    <t>012 20 S7750</t>
  </si>
  <si>
    <t>Проведение ремонта и материально-техническое оснащение в зданиях МОУ</t>
  </si>
  <si>
    <t>Софинансирование на иные цели из средств  бюджета района</t>
  </si>
  <si>
    <t>Организация деятельности семейных групп</t>
  </si>
  <si>
    <t>Субсидии бюджетным учреждениям на финансовое обеспечение муниципального задания на оказание  муниципальных услуг(выполнение работ) за счет средств бюджета района</t>
  </si>
  <si>
    <t>0111285220</t>
  </si>
  <si>
    <t>Реализация мероприятий в муниципальных общеобразовательных организациях по недопущению распространения новой коронавирусной инфекции за счет средств резервного фонда Президента РФ</t>
  </si>
  <si>
    <t>012 20 S638R</t>
  </si>
  <si>
    <t>Субсидии бюджетным учреждениям на иные цели из средств федерального бюджета</t>
  </si>
  <si>
    <t>Обеспечение питанием обучающихся в мун.общеобразовательных организациях</t>
  </si>
  <si>
    <t>016 01 S6570</t>
  </si>
  <si>
    <t xml:space="preserve">Софинансирование на организацию отдыха и оздоровление детей в каникулярное время </t>
  </si>
  <si>
    <t>Организация отдыха детей в каникулярное время</t>
  </si>
  <si>
    <t>012 20 L2550</t>
  </si>
  <si>
    <t>СОЦИАЛЬНАЯ ПОЛИТИКА</t>
  </si>
  <si>
    <t>МОЛОДЕЖНАЯ ПОЛИТИКА</t>
  </si>
  <si>
    <t>ОБЩЕЕ ОБРАЗОВАНИЕ</t>
  </si>
  <si>
    <t>СОЦИАЛЬНОЕ ОБЕСПЕЧЕНИЕ НАСЕЛЕНИЯ</t>
  </si>
  <si>
    <t>016 01 86570</t>
  </si>
  <si>
    <t xml:space="preserve">Субсидии бюджетным учреждениям на финансовое обеспечение муниципального задания на оказание  муниципальных услуг(выполнение работ) за счет средств областного бюджета </t>
  </si>
  <si>
    <t xml:space="preserve">Реализация мероприятий по установке системы видеонаблюдения в общеобразовательных учреждениях </t>
  </si>
  <si>
    <t>ЖИЛИЩНО-КОММУНАЛЬНОЕ ХОЗЯЙСТВО</t>
  </si>
  <si>
    <t>05</t>
  </si>
  <si>
    <t>КОММУНАЛЬНОЕ ХОЗЯЙСТВО</t>
  </si>
  <si>
    <t>082 03 89230</t>
  </si>
  <si>
    <t>Реализация мероприятий в сфере теплоснабжения в муниципальных образованиях района</t>
  </si>
  <si>
    <t>Развитие кадрового потенциала</t>
  </si>
  <si>
    <t>012 20 82740</t>
  </si>
  <si>
    <t>Обеспечение питанием детей мобилизованных граждан</t>
  </si>
  <si>
    <t>ДРУГИЕ ВОПРОСЫ В ОБЛАСТИ ОБРАЗОВАНИЯ</t>
  </si>
  <si>
    <t>09</t>
  </si>
  <si>
    <t>Обеспечение деятельности советников директора по воспитанию и взаимодействию с детскими объединениями в общеобразовательных организациях</t>
  </si>
  <si>
    <t>Организация и предоставление общеобразовательных услуг и иные цели</t>
  </si>
  <si>
    <t>016 01 86580</t>
  </si>
  <si>
    <t>101 00 89180</t>
  </si>
  <si>
    <t>012 EB 51790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</si>
  <si>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общеобразовательных организациях</t>
  </si>
  <si>
    <t>ДОПОЛНИТЕЛЬНОЕ ОБРАЗОВАНИЕ ДЕТЕЙ</t>
  </si>
  <si>
    <t>012 E2 51710</t>
  </si>
  <si>
    <t>012 20 L7500</t>
  </si>
  <si>
    <t>Реализация мероприятий по модернизации школьных систем образования</t>
  </si>
  <si>
    <t>ед.изм.</t>
  </si>
  <si>
    <t>РГ</t>
  </si>
  <si>
    <t>06</t>
  </si>
  <si>
    <t xml:space="preserve">Субсидии бюджетным учреждениям на иные цели </t>
  </si>
  <si>
    <t>020 00 89560</t>
  </si>
  <si>
    <t>* справочно</t>
  </si>
  <si>
    <t>Обеспечение мероприятий по оборудованию поста охраны и других объектов</t>
  </si>
  <si>
    <t>140 02 84650</t>
  </si>
  <si>
    <t>Компенсация арендаторам муниципального имущества затрат, понесенных ими при проведении капитального ремонта, ремонтно-реставрационных работ, реконструкции арендуемого имущества</t>
  </si>
  <si>
    <t xml:space="preserve"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t>
  </si>
  <si>
    <t>Начальник управления образования</t>
  </si>
  <si>
    <t>Н.Н. Ерохина</t>
  </si>
  <si>
    <t xml:space="preserve">Лимиты бюджетных обязательств на 2024 год  и плановый период 2025 и 2026 годы </t>
  </si>
  <si>
    <t>Управление образования администрации Тамбовского муниципального округа</t>
  </si>
  <si>
    <t>администрации Тамбовского муниципального округа</t>
  </si>
  <si>
    <t>14</t>
  </si>
  <si>
    <t>Субсидии  за счет средств  бюджета муниципального округа</t>
  </si>
  <si>
    <t>Материально-техническое обеспечение пожарной безопасности муниципальных образовательных учреждений муниципального округа</t>
  </si>
  <si>
    <t>Мероприятия по созданию условий для инклюзивного образования детей-инвалидов в образовательных учреждениях муниципального округа</t>
  </si>
  <si>
    <t xml:space="preserve">МБОУ Новолядинская СОШ </t>
  </si>
  <si>
    <t>012 01 53030</t>
  </si>
  <si>
    <t>012 01 82710</t>
  </si>
  <si>
    <t>012 01 L3040</t>
  </si>
  <si>
    <t>012 01 N6300</t>
  </si>
  <si>
    <t>012 01 S0190</t>
  </si>
  <si>
    <t>012 01 86310</t>
  </si>
  <si>
    <t>012 01 86320</t>
  </si>
  <si>
    <t>013 03 83330</t>
  </si>
  <si>
    <t>014 01 85400</t>
  </si>
  <si>
    <t>015 01 85510</t>
  </si>
  <si>
    <t>015 02 85520</t>
  </si>
  <si>
    <t>015 03 85530</t>
  </si>
  <si>
    <t>015 03 85540</t>
  </si>
  <si>
    <t>013 03 S8180</t>
  </si>
  <si>
    <t>013 03 88180</t>
  </si>
  <si>
    <t>012 01 N3020</t>
  </si>
  <si>
    <t>012 01 N3170</t>
  </si>
  <si>
    <t>012 01 N3660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</si>
</sst>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0"/>
      <color indexed="0"/>
      <name val="Courier New"/>
      <family val="3"/>
      <charset val="204"/>
    </font>
    <font>
      <sz val="9"/>
      <color indexed="0"/>
      <name val="Courier New"/>
      <family val="3"/>
      <charset val="204"/>
    </font>
    <font>
      <b/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0"/>
      <name val="PT Astra Serif"/>
      <family val="1"/>
      <charset val="204"/>
    </font>
    <font>
      <sz val="8"/>
      <color indexed="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0"/>
      <color indexed="0"/>
      <name val="PT Astra Serif"/>
      <family val="1"/>
      <charset val="204"/>
    </font>
    <font>
      <sz val="10"/>
      <name val="PT Astra Serif"/>
      <family val="1"/>
      <charset val="204"/>
    </font>
    <font>
      <sz val="10"/>
      <color indexed="0"/>
      <name val="PT Astra Serif"/>
      <family val="1"/>
      <charset val="204"/>
    </font>
    <font>
      <b/>
      <sz val="9"/>
      <color indexed="0"/>
      <name val="PT Astra Serif"/>
      <family val="1"/>
      <charset val="204"/>
    </font>
    <font>
      <i/>
      <sz val="9"/>
      <name val="PT Astra Serif"/>
      <family val="1"/>
      <charset val="204"/>
    </font>
    <font>
      <sz val="9"/>
      <color indexed="0"/>
      <name val="PT Astra Serif"/>
      <family val="1"/>
      <charset val="204"/>
    </font>
    <font>
      <sz val="9"/>
      <name val="PT Astra Serif"/>
      <family val="1"/>
      <charset val="204"/>
    </font>
    <font>
      <b/>
      <sz val="9"/>
      <name val="PT Astra Serif"/>
      <family val="1"/>
      <charset val="204"/>
    </font>
    <font>
      <b/>
      <sz val="9"/>
      <color indexed="0"/>
      <name val="PT Astra Serif"/>
      <family val="1"/>
      <charset val="204"/>
    </font>
    <font>
      <i/>
      <sz val="9"/>
      <color indexed="0"/>
      <name val="PT Astra Serif"/>
      <family val="1"/>
      <charset val="204"/>
    </font>
    <font>
      <sz val="9"/>
      <color theme="1"/>
      <name val="Courier New"/>
      <family val="3"/>
      <charset val="204"/>
    </font>
    <font>
      <sz val="11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b/>
      <u/>
      <sz val="12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i/>
      <sz val="9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18" fillId="0" borderId="0" xfId="0" applyNumberFormat="1" applyFont="1"/>
    <xf numFmtId="49" fontId="0" fillId="0" borderId="0" xfId="0" applyNumberFormat="1" applyAlignment="1">
      <alignment horizontal="right"/>
    </xf>
    <xf numFmtId="0" fontId="19" fillId="0" borderId="0" xfId="0" applyFont="1"/>
    <xf numFmtId="0" fontId="20" fillId="0" borderId="0" xfId="0" applyFont="1" applyAlignment="1"/>
    <xf numFmtId="49" fontId="20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vertical="center" wrapText="1"/>
    </xf>
    <xf numFmtId="0" fontId="19" fillId="0" borderId="0" xfId="0" applyFont="1" applyAlignment="1"/>
    <xf numFmtId="49" fontId="19" fillId="0" borderId="0" xfId="0" applyNumberFormat="1" applyFont="1" applyAlignment="1">
      <alignment horizontal="right"/>
    </xf>
    <xf numFmtId="0" fontId="5" fillId="0" borderId="1" xfId="0" applyNumberFormat="1" applyFont="1" applyFill="1" applyBorder="1" applyAlignment="1"/>
    <xf numFmtId="0" fontId="19" fillId="0" borderId="3" xfId="0" applyFont="1" applyBorder="1" applyAlignment="1"/>
    <xf numFmtId="14" fontId="21" fillId="0" borderId="0" xfId="0" applyNumberFormat="1" applyFont="1" applyAlignment="1">
      <alignment horizontal="right"/>
    </xf>
    <xf numFmtId="0" fontId="7" fillId="0" borderId="1" xfId="0" applyNumberFormat="1" applyFont="1" applyFill="1" applyBorder="1" applyAlignment="1">
      <alignment wrapText="1"/>
    </xf>
    <xf numFmtId="14" fontId="21" fillId="0" borderId="0" xfId="0" applyNumberFormat="1" applyFont="1" applyAlignment="1">
      <alignment horizontal="center"/>
    </xf>
    <xf numFmtId="0" fontId="8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horizontal="right"/>
    </xf>
    <xf numFmtId="0" fontId="10" fillId="0" borderId="0" xfId="0" applyNumberFormat="1" applyFont="1" applyFill="1" applyBorder="1" applyAlignment="1"/>
    <xf numFmtId="0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/>
    </xf>
    <xf numFmtId="49" fontId="13" fillId="0" borderId="4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right" vertical="center" wrapText="1"/>
    </xf>
    <xf numFmtId="4" fontId="14" fillId="0" borderId="7" xfId="0" applyNumberFormat="1" applyFont="1" applyFill="1" applyBorder="1" applyAlignment="1">
      <alignment horizontal="right" vertical="center" wrapText="1"/>
    </xf>
    <xf numFmtId="0" fontId="14" fillId="0" borderId="4" xfId="0" applyNumberFormat="1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/>
    </xf>
    <xf numFmtId="0" fontId="13" fillId="0" borderId="8" xfId="0" applyNumberFormat="1" applyFont="1" applyFill="1" applyBorder="1" applyAlignment="1">
      <alignment horizontal="left" wrapText="1"/>
    </xf>
    <xf numFmtId="49" fontId="14" fillId="0" borderId="8" xfId="0" applyNumberFormat="1" applyFont="1" applyFill="1" applyBorder="1" applyAlignment="1">
      <alignment horizontal="left"/>
    </xf>
    <xf numFmtId="0" fontId="13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left"/>
    </xf>
    <xf numFmtId="0" fontId="13" fillId="0" borderId="8" xfId="0" applyNumberFormat="1" applyFont="1" applyFill="1" applyBorder="1" applyAlignment="1">
      <alignment horizontal="left"/>
    </xf>
    <xf numFmtId="0" fontId="15" fillId="0" borderId="4" xfId="0" applyNumberFormat="1" applyFont="1" applyFill="1" applyBorder="1" applyAlignment="1">
      <alignment horizontal="left"/>
    </xf>
    <xf numFmtId="4" fontId="14" fillId="0" borderId="4" xfId="0" applyNumberFormat="1" applyFont="1" applyFill="1" applyBorder="1" applyAlignment="1">
      <alignment horizontal="right" vertical="center" wrapText="1"/>
    </xf>
    <xf numFmtId="0" fontId="13" fillId="0" borderId="9" xfId="0" applyNumberFormat="1" applyFont="1" applyFill="1" applyBorder="1" applyAlignment="1">
      <alignment horizontal="left" wrapText="1"/>
    </xf>
    <xf numFmtId="49" fontId="13" fillId="0" borderId="9" xfId="0" applyNumberFormat="1" applyFont="1" applyFill="1" applyBorder="1" applyAlignment="1">
      <alignment horizontal="left"/>
    </xf>
    <xf numFmtId="0" fontId="14" fillId="0" borderId="9" xfId="0" applyNumberFormat="1" applyFont="1" applyFill="1" applyBorder="1" applyAlignment="1">
      <alignment horizontal="left"/>
    </xf>
    <xf numFmtId="0" fontId="13" fillId="0" borderId="4" xfId="0" applyNumberFormat="1" applyFont="1" applyFill="1" applyBorder="1" applyAlignment="1">
      <alignment horizontal="left" wrapText="1"/>
    </xf>
    <xf numFmtId="0" fontId="22" fillId="0" borderId="8" xfId="0" applyNumberFormat="1" applyFont="1" applyFill="1" applyBorder="1" applyAlignment="1"/>
    <xf numFmtId="4" fontId="13" fillId="0" borderId="4" xfId="0" applyNumberFormat="1" applyFont="1" applyFill="1" applyBorder="1" applyAlignment="1">
      <alignment horizontal="right"/>
    </xf>
    <xf numFmtId="49" fontId="22" fillId="0" borderId="8" xfId="0" applyNumberFormat="1" applyFont="1" applyFill="1" applyBorder="1" applyAlignment="1"/>
    <xf numFmtId="0" fontId="22" fillId="0" borderId="4" xfId="0" applyNumberFormat="1" applyFont="1" applyFill="1" applyBorder="1" applyAlignment="1">
      <alignment horizontal="left"/>
    </xf>
    <xf numFmtId="0" fontId="15" fillId="0" borderId="8" xfId="0" applyNumberFormat="1" applyFont="1" applyFill="1" applyBorder="1" applyAlignment="1">
      <alignment horizontal="left"/>
    </xf>
    <xf numFmtId="0" fontId="13" fillId="0" borderId="9" xfId="0" applyNumberFormat="1" applyFont="1" applyFill="1" applyBorder="1" applyAlignment="1">
      <alignment horizontal="left"/>
    </xf>
    <xf numFmtId="49" fontId="11" fillId="0" borderId="9" xfId="0" applyNumberFormat="1" applyFont="1" applyFill="1" applyBorder="1" applyAlignment="1">
      <alignment horizontal="right" vertical="center" wrapText="1"/>
    </xf>
    <xf numFmtId="4" fontId="14" fillId="0" borderId="9" xfId="0" applyNumberFormat="1" applyFont="1" applyFill="1" applyBorder="1" applyAlignment="1">
      <alignment horizontal="right" vertical="center" wrapText="1"/>
    </xf>
    <xf numFmtId="0" fontId="22" fillId="0" borderId="8" xfId="0" applyNumberFormat="1" applyFont="1" applyFill="1" applyBorder="1" applyAlignment="1">
      <alignment horizontal="left"/>
    </xf>
    <xf numFmtId="49" fontId="22" fillId="0" borderId="8" xfId="0" applyNumberFormat="1" applyFont="1" applyFill="1" applyBorder="1" applyAlignment="1">
      <alignment horizontal="right"/>
    </xf>
    <xf numFmtId="4" fontId="13" fillId="0" borderId="8" xfId="0" applyNumberFormat="1" applyFont="1" applyFill="1" applyBorder="1" applyAlignment="1">
      <alignment horizontal="right"/>
    </xf>
    <xf numFmtId="0" fontId="14" fillId="0" borderId="8" xfId="0" applyNumberFormat="1" applyFont="1" applyFill="1" applyBorder="1" applyAlignment="1">
      <alignment horizontal="left"/>
    </xf>
    <xf numFmtId="0" fontId="15" fillId="0" borderId="8" xfId="0" applyNumberFormat="1" applyFont="1" applyFill="1" applyBorder="1" applyAlignment="1">
      <alignment horizontal="left" wrapText="1"/>
    </xf>
    <xf numFmtId="49" fontId="13" fillId="0" borderId="8" xfId="0" applyNumberFormat="1" applyFont="1" applyFill="1" applyBorder="1" applyAlignment="1">
      <alignment horizontal="right"/>
    </xf>
    <xf numFmtId="4" fontId="22" fillId="0" borderId="0" xfId="0" applyNumberFormat="1" applyFont="1"/>
    <xf numFmtId="4" fontId="23" fillId="0" borderId="8" xfId="0" applyNumberFormat="1" applyFont="1" applyBorder="1"/>
    <xf numFmtId="0" fontId="16" fillId="0" borderId="8" xfId="0" applyNumberFormat="1" applyFont="1" applyFill="1" applyBorder="1" applyAlignment="1">
      <alignment horizontal="left"/>
    </xf>
    <xf numFmtId="0" fontId="19" fillId="0" borderId="8" xfId="0" applyFont="1" applyBorder="1" applyAlignment="1">
      <alignment horizontal="left"/>
    </xf>
    <xf numFmtId="49" fontId="19" fillId="0" borderId="8" xfId="0" applyNumberFormat="1" applyFont="1" applyBorder="1" applyAlignment="1">
      <alignment horizontal="right"/>
    </xf>
    <xf numFmtId="4" fontId="13" fillId="0" borderId="8" xfId="0" applyNumberFormat="1" applyFont="1" applyFill="1" applyBorder="1" applyAlignment="1">
      <alignment horizontal="right" wrapText="1"/>
    </xf>
    <xf numFmtId="0" fontId="14" fillId="0" borderId="8" xfId="0" applyNumberFormat="1" applyFont="1" applyFill="1" applyBorder="1" applyAlignment="1">
      <alignment horizontal="left" wrapText="1"/>
    </xf>
    <xf numFmtId="0" fontId="15" fillId="0" borderId="4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4" fontId="14" fillId="0" borderId="11" xfId="0" applyNumberFormat="1" applyFont="1" applyFill="1" applyBorder="1" applyAlignment="1">
      <alignment horizontal="right" vertical="center" wrapText="1"/>
    </xf>
    <xf numFmtId="49" fontId="14" fillId="0" borderId="4" xfId="0" applyNumberFormat="1" applyFont="1" applyFill="1" applyBorder="1" applyAlignment="1">
      <alignment horizontal="right" vertical="center" wrapText="1"/>
    </xf>
    <xf numFmtId="0" fontId="24" fillId="0" borderId="8" xfId="0" applyFont="1" applyBorder="1" applyAlignment="1">
      <alignment wrapText="1"/>
    </xf>
    <xf numFmtId="49" fontId="13" fillId="0" borderId="8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49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wrapText="1"/>
    </xf>
    <xf numFmtId="0" fontId="15" fillId="0" borderId="6" xfId="0" applyNumberFormat="1" applyFont="1" applyFill="1" applyBorder="1" applyAlignment="1">
      <alignment horizontal="left" wrapText="1"/>
    </xf>
    <xf numFmtId="0" fontId="12" fillId="0" borderId="6" xfId="0" applyNumberFormat="1" applyFont="1" applyFill="1" applyBorder="1" applyAlignment="1">
      <alignment horizontal="left" wrapText="1"/>
    </xf>
    <xf numFmtId="0" fontId="13" fillId="0" borderId="6" xfId="0" applyNumberFormat="1" applyFont="1" applyFill="1" applyBorder="1" applyAlignment="1">
      <alignment horizontal="left"/>
    </xf>
    <xf numFmtId="0" fontId="14" fillId="0" borderId="6" xfId="0" applyNumberFormat="1" applyFont="1" applyFill="1" applyBorder="1" applyAlignment="1">
      <alignment horizontal="left" wrapText="1"/>
    </xf>
    <xf numFmtId="49" fontId="13" fillId="0" borderId="6" xfId="0" applyNumberFormat="1" applyFont="1" applyFill="1" applyBorder="1" applyAlignment="1">
      <alignment horizontal="left"/>
    </xf>
    <xf numFmtId="0" fontId="14" fillId="0" borderId="6" xfId="0" applyNumberFormat="1" applyFont="1" applyFill="1" applyBorder="1" applyAlignment="1">
      <alignment horizontal="left"/>
    </xf>
    <xf numFmtId="0" fontId="22" fillId="0" borderId="8" xfId="0" applyFont="1" applyBorder="1"/>
    <xf numFmtId="0" fontId="13" fillId="0" borderId="12" xfId="0" applyNumberFormat="1" applyFont="1" applyFill="1" applyBorder="1" applyAlignment="1">
      <alignment horizontal="left" wrapText="1"/>
    </xf>
    <xf numFmtId="0" fontId="14" fillId="0" borderId="4" xfId="0" applyNumberFormat="1" applyFont="1" applyFill="1" applyBorder="1" applyAlignment="1">
      <alignment horizontal="left"/>
    </xf>
    <xf numFmtId="0" fontId="13" fillId="0" borderId="13" xfId="0" applyNumberFormat="1" applyFont="1" applyFill="1" applyBorder="1" applyAlignment="1">
      <alignment horizontal="left"/>
    </xf>
    <xf numFmtId="0" fontId="13" fillId="0" borderId="14" xfId="0" applyNumberFormat="1" applyFont="1" applyFill="1" applyBorder="1" applyAlignment="1">
      <alignment horizontal="left"/>
    </xf>
    <xf numFmtId="0" fontId="13" fillId="0" borderId="14" xfId="0" applyNumberFormat="1" applyFont="1" applyFill="1" applyBorder="1" applyAlignment="1">
      <alignment horizontal="left" wrapText="1"/>
    </xf>
    <xf numFmtId="49" fontId="22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25" fillId="0" borderId="0" xfId="0" applyFont="1"/>
    <xf numFmtId="0" fontId="17" fillId="0" borderId="8" xfId="0" applyNumberFormat="1" applyFont="1" applyFill="1" applyBorder="1" applyAlignment="1">
      <alignment horizontal="left"/>
    </xf>
    <xf numFmtId="0" fontId="26" fillId="0" borderId="8" xfId="0" applyFont="1" applyBorder="1"/>
    <xf numFmtId="49" fontId="26" fillId="0" borderId="8" xfId="0" applyNumberFormat="1" applyFont="1" applyBorder="1" applyAlignment="1">
      <alignment horizontal="right"/>
    </xf>
    <xf numFmtId="4" fontId="26" fillId="0" borderId="8" xfId="0" applyNumberFormat="1" applyFont="1" applyBorder="1"/>
    <xf numFmtId="0" fontId="17" fillId="0" borderId="8" xfId="0" applyNumberFormat="1" applyFont="1" applyFill="1" applyBorder="1" applyAlignment="1">
      <alignment vertical="center"/>
    </xf>
    <xf numFmtId="4" fontId="26" fillId="0" borderId="0" xfId="0" applyNumberFormat="1" applyFont="1"/>
    <xf numFmtId="4" fontId="13" fillId="2" borderId="8" xfId="0" applyNumberFormat="1" applyFont="1" applyFill="1" applyBorder="1" applyAlignment="1">
      <alignment horizontal="right"/>
    </xf>
    <xf numFmtId="0" fontId="12" fillId="0" borderId="8" xfId="0" applyNumberFormat="1" applyFont="1" applyFill="1" applyBorder="1" applyAlignment="1">
      <alignment horizontal="left" wrapText="1"/>
    </xf>
    <xf numFmtId="4" fontId="22" fillId="0" borderId="8" xfId="0" applyNumberFormat="1" applyFont="1" applyBorder="1"/>
    <xf numFmtId="49" fontId="15" fillId="0" borderId="8" xfId="0" applyNumberFormat="1" applyFont="1" applyFill="1" applyBorder="1" applyAlignment="1">
      <alignment horizontal="left" wrapText="1"/>
    </xf>
    <xf numFmtId="49" fontId="14" fillId="0" borderId="8" xfId="0" applyNumberFormat="1" applyFont="1" applyFill="1" applyBorder="1" applyAlignment="1">
      <alignment horizontal="left" wrapText="1"/>
    </xf>
    <xf numFmtId="49" fontId="13" fillId="0" borderId="8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/>
    <xf numFmtId="0" fontId="6" fillId="0" borderId="2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2"/>
  <sheetViews>
    <sheetView tabSelected="1" topLeftCell="B1" zoomScale="90" zoomScaleNormal="90" workbookViewId="0">
      <selection activeCell="C2" sqref="C2:C4"/>
    </sheetView>
  </sheetViews>
  <sheetFormatPr defaultRowHeight="14.4" x14ac:dyDescent="0.3"/>
  <cols>
    <col min="1" max="1" width="0" hidden="1" customWidth="1"/>
    <col min="2" max="2" width="1.109375" customWidth="1"/>
    <col min="3" max="3" width="115.6640625" customWidth="1"/>
    <col min="4" max="4" width="4.44140625" customWidth="1"/>
    <col min="5" max="6" width="3.33203125" customWidth="1"/>
    <col min="7" max="7" width="13.5546875" customWidth="1"/>
    <col min="8" max="8" width="4.44140625" customWidth="1"/>
    <col min="9" max="9" width="4.33203125" style="4" customWidth="1"/>
    <col min="10" max="12" width="18.5546875" customWidth="1"/>
    <col min="14" max="14" width="1.109375" customWidth="1"/>
    <col min="15" max="15" width="9.109375" hidden="1" customWidth="1"/>
    <col min="16" max="16" width="18.6640625" customWidth="1"/>
  </cols>
  <sheetData>
    <row r="1" spans="2:12" ht="4.5" customHeight="1" x14ac:dyDescent="0.3"/>
    <row r="2" spans="2:12" ht="23.25" customHeight="1" x14ac:dyDescent="0.35">
      <c r="B2" s="5"/>
      <c r="C2" s="106" t="s">
        <v>135</v>
      </c>
      <c r="D2" s="5"/>
      <c r="E2" s="6"/>
      <c r="F2" s="6"/>
      <c r="G2" s="6"/>
      <c r="H2" s="6"/>
      <c r="I2" s="7"/>
      <c r="J2" s="110" t="s">
        <v>13</v>
      </c>
      <c r="K2" s="110"/>
      <c r="L2" s="110"/>
    </row>
    <row r="3" spans="2:12" ht="15.75" customHeight="1" x14ac:dyDescent="0.3">
      <c r="B3" s="8"/>
      <c r="C3" s="106"/>
      <c r="D3" s="5"/>
      <c r="E3" s="9"/>
      <c r="F3" s="9"/>
      <c r="G3" s="9"/>
      <c r="H3" s="9"/>
      <c r="I3" s="10"/>
      <c r="J3" s="111" t="s">
        <v>133</v>
      </c>
      <c r="K3" s="111"/>
      <c r="L3" s="111"/>
    </row>
    <row r="4" spans="2:12" ht="15.75" customHeight="1" x14ac:dyDescent="0.3">
      <c r="B4" s="8"/>
      <c r="C4" s="106"/>
      <c r="D4" s="5"/>
      <c r="E4" s="9"/>
      <c r="F4" s="9"/>
      <c r="G4" s="9"/>
      <c r="H4" s="9"/>
      <c r="I4" s="10"/>
      <c r="J4" s="111" t="s">
        <v>137</v>
      </c>
      <c r="K4" s="111"/>
      <c r="L4" s="111"/>
    </row>
    <row r="5" spans="2:12" ht="22.5" customHeight="1" x14ac:dyDescent="0.3">
      <c r="B5" s="5"/>
      <c r="C5" s="11" t="s">
        <v>136</v>
      </c>
      <c r="D5" s="5"/>
      <c r="E5" s="9"/>
      <c r="F5" s="9"/>
      <c r="G5" s="9"/>
      <c r="H5" s="9"/>
      <c r="I5" s="10"/>
      <c r="J5" s="9"/>
      <c r="K5" s="12" t="s">
        <v>48</v>
      </c>
      <c r="L5" s="19" t="s">
        <v>134</v>
      </c>
    </row>
    <row r="6" spans="2:12" ht="14.25" customHeight="1" x14ac:dyDescent="0.3">
      <c r="B6" s="5"/>
      <c r="C6" s="108"/>
      <c r="D6" s="109"/>
      <c r="E6" s="109"/>
      <c r="F6" s="109"/>
      <c r="G6" s="109"/>
      <c r="H6" s="109"/>
      <c r="I6" s="109"/>
      <c r="J6" s="109"/>
      <c r="K6" s="5"/>
      <c r="L6" s="5"/>
    </row>
    <row r="7" spans="2:12" ht="15.75" customHeight="1" x14ac:dyDescent="0.3">
      <c r="B7" s="5"/>
      <c r="C7" s="5"/>
      <c r="D7" s="5"/>
      <c r="E7" s="5"/>
      <c r="F7" s="5"/>
      <c r="G7" s="5"/>
      <c r="H7" s="5"/>
      <c r="I7" s="10"/>
      <c r="J7" s="5"/>
      <c r="K7" s="5"/>
      <c r="L7" s="13">
        <v>45300</v>
      </c>
    </row>
    <row r="8" spans="2:12" ht="13.5" customHeight="1" x14ac:dyDescent="0.3">
      <c r="B8" s="5"/>
      <c r="C8" s="14" t="s">
        <v>142</v>
      </c>
      <c r="D8" s="5"/>
      <c r="E8" s="5"/>
      <c r="F8" s="5"/>
      <c r="G8" s="5"/>
      <c r="H8" s="5"/>
      <c r="I8" s="10"/>
      <c r="J8" s="5"/>
      <c r="K8" s="5"/>
      <c r="L8" s="15"/>
    </row>
    <row r="9" spans="2:12" ht="14.25" customHeight="1" x14ac:dyDescent="0.3">
      <c r="B9" s="5"/>
      <c r="C9" s="5"/>
      <c r="D9" s="16"/>
      <c r="E9" s="16"/>
      <c r="F9" s="16"/>
      <c r="G9" s="17" t="s">
        <v>123</v>
      </c>
      <c r="H9" s="5"/>
      <c r="I9" s="18"/>
      <c r="J9" s="16"/>
      <c r="K9" s="5"/>
      <c r="L9" s="19" t="s">
        <v>32</v>
      </c>
    </row>
    <row r="10" spans="2:12" ht="13.5" hidden="1" customHeight="1" x14ac:dyDescent="0.3">
      <c r="B10" s="5"/>
      <c r="C10" s="108"/>
      <c r="D10" s="108"/>
      <c r="E10" s="108"/>
      <c r="F10" s="108"/>
      <c r="G10" s="108"/>
      <c r="H10" s="108"/>
      <c r="I10" s="108"/>
      <c r="J10" s="108"/>
      <c r="K10" s="5"/>
      <c r="L10" s="5"/>
    </row>
    <row r="11" spans="2:12" ht="13.5" hidden="1" customHeight="1" x14ac:dyDescent="0.3">
      <c r="B11" s="107" t="s">
        <v>12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2:12" ht="15.75" customHeight="1" x14ac:dyDescent="0.3">
      <c r="B12" s="5"/>
      <c r="C12" s="21" t="s">
        <v>0</v>
      </c>
      <c r="D12" s="21" t="s">
        <v>1</v>
      </c>
      <c r="E12" s="21" t="s">
        <v>2</v>
      </c>
      <c r="F12" s="21" t="s">
        <v>3</v>
      </c>
      <c r="G12" s="21" t="s">
        <v>4</v>
      </c>
      <c r="H12" s="21" t="s">
        <v>5</v>
      </c>
      <c r="I12" s="22" t="s">
        <v>124</v>
      </c>
      <c r="J12" s="21">
        <v>2024</v>
      </c>
      <c r="K12" s="23">
        <v>2025</v>
      </c>
      <c r="L12" s="24">
        <v>2026</v>
      </c>
    </row>
    <row r="13" spans="2:12" ht="15.75" hidden="1" customHeight="1" x14ac:dyDescent="0.3">
      <c r="B13" s="5"/>
      <c r="C13" s="25" t="s">
        <v>103</v>
      </c>
      <c r="D13" s="26" t="s">
        <v>7</v>
      </c>
      <c r="E13" s="27" t="s">
        <v>104</v>
      </c>
      <c r="F13" s="27"/>
      <c r="G13" s="21"/>
      <c r="H13" s="21"/>
      <c r="I13" s="28"/>
      <c r="J13" s="29">
        <f t="shared" ref="J13:L15" si="0">J14</f>
        <v>0</v>
      </c>
      <c r="K13" s="29">
        <f t="shared" si="0"/>
        <v>0</v>
      </c>
      <c r="L13" s="29">
        <f t="shared" si="0"/>
        <v>0</v>
      </c>
    </row>
    <row r="14" spans="2:12" ht="15.75" hidden="1" customHeight="1" x14ac:dyDescent="0.3">
      <c r="B14" s="5"/>
      <c r="C14" s="30" t="s">
        <v>105</v>
      </c>
      <c r="D14" s="26" t="s">
        <v>7</v>
      </c>
      <c r="E14" s="27" t="s">
        <v>104</v>
      </c>
      <c r="F14" s="27" t="s">
        <v>9</v>
      </c>
      <c r="G14" s="21"/>
      <c r="H14" s="21"/>
      <c r="I14" s="28"/>
      <c r="J14" s="29">
        <f t="shared" si="0"/>
        <v>0</v>
      </c>
      <c r="K14" s="29">
        <f t="shared" si="0"/>
        <v>0</v>
      </c>
      <c r="L14" s="29">
        <f t="shared" si="0"/>
        <v>0</v>
      </c>
    </row>
    <row r="15" spans="2:12" ht="15.75" hidden="1" customHeight="1" x14ac:dyDescent="0.3">
      <c r="B15" s="5"/>
      <c r="C15" s="30" t="s">
        <v>107</v>
      </c>
      <c r="D15" s="26" t="s">
        <v>7</v>
      </c>
      <c r="E15" s="27" t="s">
        <v>104</v>
      </c>
      <c r="F15" s="27" t="s">
        <v>9</v>
      </c>
      <c r="G15" s="31" t="s">
        <v>106</v>
      </c>
      <c r="H15" s="21"/>
      <c r="I15" s="28"/>
      <c r="J15" s="29">
        <v>0</v>
      </c>
      <c r="K15" s="29">
        <f t="shared" si="0"/>
        <v>0</v>
      </c>
      <c r="L15" s="29">
        <f t="shared" si="0"/>
        <v>0</v>
      </c>
    </row>
    <row r="16" spans="2:12" ht="15.75" hidden="1" customHeight="1" x14ac:dyDescent="0.3">
      <c r="B16" s="5"/>
      <c r="C16" s="32" t="s">
        <v>57</v>
      </c>
      <c r="D16" s="26" t="s">
        <v>7</v>
      </c>
      <c r="E16" s="27" t="s">
        <v>104</v>
      </c>
      <c r="F16" s="27" t="s">
        <v>9</v>
      </c>
      <c r="G16" s="33" t="s">
        <v>106</v>
      </c>
      <c r="H16" s="34">
        <v>612</v>
      </c>
      <c r="I16" s="28"/>
      <c r="J16" s="29">
        <v>0</v>
      </c>
      <c r="K16" s="29">
        <v>0</v>
      </c>
      <c r="L16" s="29">
        <v>0</v>
      </c>
    </row>
    <row r="17" spans="2:12" x14ac:dyDescent="0.3">
      <c r="B17" s="5"/>
      <c r="C17" s="35" t="s">
        <v>6</v>
      </c>
      <c r="D17" s="36">
        <v>585</v>
      </c>
      <c r="E17" s="36" t="s">
        <v>8</v>
      </c>
      <c r="F17" s="27"/>
      <c r="G17" s="37"/>
      <c r="H17" s="21"/>
      <c r="I17" s="28"/>
      <c r="J17" s="38">
        <f>J18+J23+J134+J140</f>
        <v>100883593.73</v>
      </c>
      <c r="K17" s="38">
        <f>K18+K23+K134+K140</f>
        <v>88915694.950000003</v>
      </c>
      <c r="L17" s="38">
        <f>L18+L23+L134+L140</f>
        <v>88695739.780000001</v>
      </c>
    </row>
    <row r="18" spans="2:12" hidden="1" x14ac:dyDescent="0.3">
      <c r="B18" s="5"/>
      <c r="C18" s="26" t="s">
        <v>38</v>
      </c>
      <c r="D18" s="39"/>
      <c r="E18" s="39"/>
      <c r="F18" s="40"/>
      <c r="G18" s="41"/>
      <c r="H18" s="21"/>
      <c r="I18" s="28"/>
      <c r="J18" s="38">
        <f>J19+J21</f>
        <v>0</v>
      </c>
      <c r="K18" s="38">
        <f>K19+K21</f>
        <v>0</v>
      </c>
      <c r="L18" s="38">
        <f>L19+L21</f>
        <v>0</v>
      </c>
    </row>
    <row r="19" spans="2:12" ht="24.6" hidden="1" x14ac:dyDescent="0.3">
      <c r="B19" s="5"/>
      <c r="C19" s="42" t="s">
        <v>17</v>
      </c>
      <c r="D19" s="36" t="s">
        <v>7</v>
      </c>
      <c r="E19" s="36" t="s">
        <v>8</v>
      </c>
      <c r="F19" s="36" t="s">
        <v>9</v>
      </c>
      <c r="G19" s="43"/>
      <c r="H19" s="26"/>
      <c r="I19" s="28"/>
      <c r="J19" s="44">
        <f>J20</f>
        <v>0</v>
      </c>
      <c r="K19" s="44">
        <f>K20</f>
        <v>0</v>
      </c>
      <c r="L19" s="44">
        <f>L20</f>
        <v>0</v>
      </c>
    </row>
    <row r="20" spans="2:12" hidden="1" x14ac:dyDescent="0.3">
      <c r="B20" s="5"/>
      <c r="C20" s="26" t="s">
        <v>10</v>
      </c>
      <c r="D20" s="36" t="s">
        <v>7</v>
      </c>
      <c r="E20" s="36" t="s">
        <v>8</v>
      </c>
      <c r="F20" s="36" t="s">
        <v>9</v>
      </c>
      <c r="G20" s="45" t="s">
        <v>87</v>
      </c>
      <c r="H20" s="46"/>
      <c r="I20" s="28"/>
      <c r="J20" s="44"/>
      <c r="K20" s="44"/>
      <c r="L20" s="44"/>
    </row>
    <row r="21" spans="2:12" hidden="1" x14ac:dyDescent="0.3">
      <c r="B21" s="5"/>
      <c r="C21" s="42"/>
      <c r="D21" s="36" t="s">
        <v>7</v>
      </c>
      <c r="E21" s="36" t="s">
        <v>8</v>
      </c>
      <c r="F21" s="36" t="s">
        <v>9</v>
      </c>
      <c r="G21" s="45" t="s">
        <v>87</v>
      </c>
      <c r="H21" s="26"/>
      <c r="I21" s="28"/>
      <c r="J21" s="38"/>
      <c r="K21" s="38"/>
      <c r="L21" s="38"/>
    </row>
    <row r="22" spans="2:12" hidden="1" x14ac:dyDescent="0.3">
      <c r="B22" s="5"/>
      <c r="C22" s="39"/>
      <c r="D22" s="36" t="s">
        <v>7</v>
      </c>
      <c r="E22" s="36" t="s">
        <v>8</v>
      </c>
      <c r="F22" s="36" t="s">
        <v>9</v>
      </c>
      <c r="G22" s="47" t="s">
        <v>80</v>
      </c>
      <c r="H22" s="48"/>
      <c r="I22" s="49"/>
      <c r="J22" s="50"/>
      <c r="K22" s="50"/>
      <c r="L22" s="50"/>
    </row>
    <row r="23" spans="2:12" x14ac:dyDescent="0.3">
      <c r="B23" s="5"/>
      <c r="C23" s="36" t="s">
        <v>98</v>
      </c>
      <c r="D23" s="36">
        <v>585</v>
      </c>
      <c r="E23" s="36" t="s">
        <v>8</v>
      </c>
      <c r="F23" s="36" t="s">
        <v>9</v>
      </c>
      <c r="G23" s="43"/>
      <c r="H23" s="51"/>
      <c r="I23" s="52"/>
      <c r="J23" s="53">
        <f>J28+J30+J32+J40+J47+J57+J59+J62+J68+J73+J77+J79+J81+J83+J85+J87+J89+J92+J103+J105+J107+J111+J113+J115+J117+J119+J121+J26+J36+J53+J55+J24+J101+J50+J43+J96+J99+J109+J123+J66</f>
        <v>99524520</v>
      </c>
      <c r="K23" s="53">
        <f>K28+K30+K32+K40+K47+K57+K59+K62+K68+K73+K77+K79+K81+K83+K85+K87+K89+K92+K103+K105+K107+K111+K113+K115+K117+K119+K121+K26+K36+K53+K55+K24+K101+K50+K43+K96+K99+K109+K123+K66</f>
        <v>87330991.480000004</v>
      </c>
      <c r="L23" s="53">
        <f>L28+L30+L32+L40+L47+L57+L59+L62+L68+L73+L77+L79+L81+L83+L85+L87+L89+L92+L103+L105+L107+L111+L113+L115+L117+L119+L121+L26+L36+L53+L55+L24+L101+L50+L43+L96+L99+L109+L123+L66</f>
        <v>87070656.25</v>
      </c>
    </row>
    <row r="24" spans="2:12" hidden="1" x14ac:dyDescent="0.3">
      <c r="B24" s="5"/>
      <c r="C24" s="36" t="s">
        <v>85</v>
      </c>
      <c r="D24" s="36">
        <v>585</v>
      </c>
      <c r="E24" s="36" t="s">
        <v>8</v>
      </c>
      <c r="F24" s="36" t="s">
        <v>9</v>
      </c>
      <c r="G24" s="45" t="s">
        <v>87</v>
      </c>
      <c r="H24" s="51"/>
      <c r="I24" s="52"/>
      <c r="J24" s="53">
        <f>J25</f>
        <v>0</v>
      </c>
      <c r="K24" s="53">
        <v>0</v>
      </c>
      <c r="L24" s="53">
        <v>0</v>
      </c>
    </row>
    <row r="25" spans="2:12" ht="24.6" hidden="1" x14ac:dyDescent="0.3">
      <c r="B25" s="5"/>
      <c r="C25" s="32" t="s">
        <v>86</v>
      </c>
      <c r="D25" s="36">
        <v>585</v>
      </c>
      <c r="E25" s="36" t="s">
        <v>8</v>
      </c>
      <c r="F25" s="36" t="s">
        <v>9</v>
      </c>
      <c r="G25" s="45" t="s">
        <v>87</v>
      </c>
      <c r="H25" s="51">
        <v>612</v>
      </c>
      <c r="I25" s="52"/>
      <c r="J25" s="53"/>
      <c r="K25" s="53"/>
      <c r="L25" s="53"/>
    </row>
    <row r="26" spans="2:12" x14ac:dyDescent="0.3">
      <c r="B26" s="5"/>
      <c r="C26" s="47" t="s">
        <v>79</v>
      </c>
      <c r="D26" s="36">
        <v>585</v>
      </c>
      <c r="E26" s="36" t="s">
        <v>8</v>
      </c>
      <c r="F26" s="36" t="s">
        <v>9</v>
      </c>
      <c r="G26" s="31" t="s">
        <v>143</v>
      </c>
      <c r="H26" s="51"/>
      <c r="I26" s="52"/>
      <c r="J26" s="53">
        <f>J27</f>
        <v>4547260</v>
      </c>
      <c r="K26" s="53">
        <f>K27</f>
        <v>4547260</v>
      </c>
      <c r="L26" s="53">
        <f>L27</f>
        <v>4547260</v>
      </c>
    </row>
    <row r="27" spans="2:12" x14ac:dyDescent="0.3">
      <c r="B27" s="5"/>
      <c r="C27" s="32" t="s">
        <v>69</v>
      </c>
      <c r="D27" s="36">
        <v>585</v>
      </c>
      <c r="E27" s="36" t="s">
        <v>8</v>
      </c>
      <c r="F27" s="36" t="s">
        <v>9</v>
      </c>
      <c r="G27" s="33" t="s">
        <v>143</v>
      </c>
      <c r="H27" s="51">
        <v>612</v>
      </c>
      <c r="I27" s="52" t="s">
        <v>59</v>
      </c>
      <c r="J27" s="53">
        <v>4547260</v>
      </c>
      <c r="K27" s="53">
        <v>4547260</v>
      </c>
      <c r="L27" s="53">
        <v>4547260</v>
      </c>
    </row>
    <row r="28" spans="2:12" x14ac:dyDescent="0.3">
      <c r="B28" s="5"/>
      <c r="C28" s="47" t="s">
        <v>14</v>
      </c>
      <c r="D28" s="36">
        <v>585</v>
      </c>
      <c r="E28" s="36" t="s">
        <v>8</v>
      </c>
      <c r="F28" s="36" t="s">
        <v>9</v>
      </c>
      <c r="G28" s="31" t="s">
        <v>144</v>
      </c>
      <c r="H28" s="36"/>
      <c r="I28" s="52"/>
      <c r="J28" s="53">
        <f>J29</f>
        <v>7118400</v>
      </c>
      <c r="K28" s="53">
        <f>K29</f>
        <v>4916300</v>
      </c>
      <c r="L28" s="53">
        <f>L29</f>
        <v>4812300</v>
      </c>
    </row>
    <row r="29" spans="2:12" x14ac:dyDescent="0.3">
      <c r="B29" s="5"/>
      <c r="C29" s="32" t="s">
        <v>15</v>
      </c>
      <c r="D29" s="36">
        <v>585</v>
      </c>
      <c r="E29" s="36" t="s">
        <v>8</v>
      </c>
      <c r="F29" s="36" t="s">
        <v>9</v>
      </c>
      <c r="G29" s="70" t="s">
        <v>144</v>
      </c>
      <c r="H29" s="36">
        <v>611</v>
      </c>
      <c r="I29" s="52" t="s">
        <v>138</v>
      </c>
      <c r="J29" s="53">
        <v>7118400</v>
      </c>
      <c r="K29" s="53">
        <v>4916300</v>
      </c>
      <c r="L29" s="53">
        <v>4812300</v>
      </c>
    </row>
    <row r="30" spans="2:12" hidden="1" x14ac:dyDescent="0.3">
      <c r="B30" s="5"/>
      <c r="C30" s="55"/>
      <c r="D30" s="36"/>
      <c r="E30" s="36"/>
      <c r="F30" s="36"/>
      <c r="G30" s="31"/>
      <c r="H30" s="36"/>
      <c r="I30" s="52"/>
      <c r="J30" s="53"/>
      <c r="K30" s="53"/>
      <c r="L30" s="53"/>
    </row>
    <row r="31" spans="2:12" hidden="1" x14ac:dyDescent="0.3">
      <c r="B31" s="5"/>
      <c r="C31" s="32"/>
      <c r="D31" s="36"/>
      <c r="E31" s="36"/>
      <c r="F31" s="36"/>
      <c r="G31" s="70"/>
      <c r="H31" s="36"/>
      <c r="I31" s="52"/>
      <c r="J31" s="53"/>
      <c r="K31" s="53"/>
      <c r="L31" s="53"/>
    </row>
    <row r="32" spans="2:12" hidden="1" x14ac:dyDescent="0.3">
      <c r="B32" s="5"/>
      <c r="C32" s="55" t="s">
        <v>108</v>
      </c>
      <c r="D32" s="36">
        <v>585</v>
      </c>
      <c r="E32" s="36" t="s">
        <v>8</v>
      </c>
      <c r="F32" s="36" t="s">
        <v>9</v>
      </c>
      <c r="G32" s="31" t="s">
        <v>109</v>
      </c>
      <c r="H32" s="36"/>
      <c r="I32" s="52"/>
      <c r="J32" s="53">
        <f>J33+J34+J35</f>
        <v>0</v>
      </c>
      <c r="K32" s="53">
        <f>K35</f>
        <v>0</v>
      </c>
      <c r="L32" s="53">
        <f>L35</f>
        <v>0</v>
      </c>
    </row>
    <row r="33" spans="2:12" hidden="1" x14ac:dyDescent="0.3">
      <c r="B33" s="5"/>
      <c r="C33" s="32" t="s">
        <v>55</v>
      </c>
      <c r="D33" s="36">
        <v>585</v>
      </c>
      <c r="E33" s="36" t="s">
        <v>8</v>
      </c>
      <c r="F33" s="36" t="s">
        <v>9</v>
      </c>
      <c r="G33" s="33" t="s">
        <v>95</v>
      </c>
      <c r="H33" s="36">
        <v>612</v>
      </c>
      <c r="I33" s="52"/>
      <c r="J33" s="53"/>
      <c r="K33" s="53"/>
      <c r="L33" s="53"/>
    </row>
    <row r="34" spans="2:12" hidden="1" x14ac:dyDescent="0.3">
      <c r="B34" s="5"/>
      <c r="C34" s="32" t="s">
        <v>56</v>
      </c>
      <c r="D34" s="36">
        <v>585</v>
      </c>
      <c r="E34" s="36" t="s">
        <v>8</v>
      </c>
      <c r="F34" s="36" t="s">
        <v>9</v>
      </c>
      <c r="G34" s="33" t="s">
        <v>95</v>
      </c>
      <c r="H34" s="36">
        <v>612</v>
      </c>
      <c r="I34" s="52"/>
      <c r="J34" s="53"/>
      <c r="K34" s="53"/>
      <c r="L34" s="53"/>
    </row>
    <row r="35" spans="2:12" hidden="1" x14ac:dyDescent="0.3">
      <c r="B35" s="5"/>
      <c r="C35" s="32" t="s">
        <v>126</v>
      </c>
      <c r="D35" s="36">
        <v>585</v>
      </c>
      <c r="E35" s="36" t="s">
        <v>8</v>
      </c>
      <c r="F35" s="36" t="s">
        <v>9</v>
      </c>
      <c r="G35" s="33" t="s">
        <v>109</v>
      </c>
      <c r="H35" s="36">
        <v>612</v>
      </c>
      <c r="I35" s="56" t="s">
        <v>104</v>
      </c>
      <c r="J35" s="53">
        <f>37500+18700-56200</f>
        <v>0</v>
      </c>
      <c r="K35" s="53">
        <v>0</v>
      </c>
      <c r="L35" s="53">
        <v>0</v>
      </c>
    </row>
    <row r="36" spans="2:12" x14ac:dyDescent="0.3">
      <c r="B36" s="5"/>
      <c r="C36" s="47" t="s">
        <v>81</v>
      </c>
      <c r="D36" s="36">
        <v>585</v>
      </c>
      <c r="E36" s="36" t="s">
        <v>8</v>
      </c>
      <c r="F36" s="36" t="s">
        <v>9</v>
      </c>
      <c r="G36" s="31" t="s">
        <v>145</v>
      </c>
      <c r="H36" s="36"/>
      <c r="I36" s="56"/>
      <c r="J36" s="53">
        <f>J37+J38+J39</f>
        <v>5040120</v>
      </c>
      <c r="K36" s="53">
        <f>K37+K38+K39</f>
        <v>4954076.4799999995</v>
      </c>
      <c r="L36" s="53">
        <f>L37+L38+L39</f>
        <v>4850141.25</v>
      </c>
    </row>
    <row r="37" spans="2:12" x14ac:dyDescent="0.3">
      <c r="B37" s="5"/>
      <c r="C37" s="32" t="s">
        <v>126</v>
      </c>
      <c r="D37" s="36">
        <v>585</v>
      </c>
      <c r="E37" s="36" t="s">
        <v>8</v>
      </c>
      <c r="F37" s="36" t="s">
        <v>9</v>
      </c>
      <c r="G37" s="33" t="s">
        <v>145</v>
      </c>
      <c r="H37" s="36">
        <v>612</v>
      </c>
      <c r="I37" s="56" t="s">
        <v>59</v>
      </c>
      <c r="J37" s="100">
        <v>4581922.68</v>
      </c>
      <c r="K37" s="57">
        <v>4651877.8</v>
      </c>
      <c r="L37" s="53">
        <v>4360762</v>
      </c>
    </row>
    <row r="38" spans="2:12" x14ac:dyDescent="0.3">
      <c r="B38" s="5"/>
      <c r="C38" s="32" t="s">
        <v>126</v>
      </c>
      <c r="D38" s="36">
        <v>585</v>
      </c>
      <c r="E38" s="36" t="s">
        <v>8</v>
      </c>
      <c r="F38" s="36" t="s">
        <v>9</v>
      </c>
      <c r="G38" s="33" t="s">
        <v>145</v>
      </c>
      <c r="H38" s="36">
        <v>612</v>
      </c>
      <c r="I38" s="56" t="s">
        <v>125</v>
      </c>
      <c r="J38" s="53">
        <v>453157.2</v>
      </c>
      <c r="K38" s="53">
        <v>297244.59999999998</v>
      </c>
      <c r="L38" s="53">
        <v>484529.11</v>
      </c>
    </row>
    <row r="39" spans="2:12" x14ac:dyDescent="0.3">
      <c r="B39" s="5"/>
      <c r="C39" s="32" t="s">
        <v>126</v>
      </c>
      <c r="D39" s="36">
        <v>585</v>
      </c>
      <c r="E39" s="36" t="s">
        <v>8</v>
      </c>
      <c r="F39" s="36" t="s">
        <v>9</v>
      </c>
      <c r="G39" s="33" t="s">
        <v>145</v>
      </c>
      <c r="H39" s="36">
        <v>612</v>
      </c>
      <c r="I39" s="56" t="s">
        <v>138</v>
      </c>
      <c r="J39" s="53">
        <v>5040.12</v>
      </c>
      <c r="K39" s="53">
        <v>4954.08</v>
      </c>
      <c r="L39" s="53">
        <v>4850.1400000000003</v>
      </c>
    </row>
    <row r="40" spans="2:12" ht="24" x14ac:dyDescent="0.3">
      <c r="B40" s="5"/>
      <c r="C40" s="55" t="s">
        <v>35</v>
      </c>
      <c r="D40" s="36">
        <v>585</v>
      </c>
      <c r="E40" s="36" t="s">
        <v>8</v>
      </c>
      <c r="F40" s="36" t="s">
        <v>9</v>
      </c>
      <c r="G40" s="31" t="s">
        <v>146</v>
      </c>
      <c r="H40" s="36"/>
      <c r="I40" s="56"/>
      <c r="J40" s="53">
        <f>J41+J42</f>
        <v>65496500</v>
      </c>
      <c r="K40" s="53">
        <f>K41+K42</f>
        <v>63197700</v>
      </c>
      <c r="L40" s="53">
        <f>L41+L42</f>
        <v>63145300</v>
      </c>
    </row>
    <row r="41" spans="2:12" ht="26.25" customHeight="1" x14ac:dyDescent="0.3">
      <c r="B41" s="5"/>
      <c r="C41" s="32" t="s">
        <v>36</v>
      </c>
      <c r="D41" s="36">
        <v>585</v>
      </c>
      <c r="E41" s="32" t="s">
        <v>8</v>
      </c>
      <c r="F41" s="32" t="s">
        <v>9</v>
      </c>
      <c r="G41" s="33" t="s">
        <v>146</v>
      </c>
      <c r="H41" s="36">
        <v>611</v>
      </c>
      <c r="I41" s="56" t="s">
        <v>125</v>
      </c>
      <c r="J41" s="53">
        <v>54950300</v>
      </c>
      <c r="K41" s="53">
        <v>53846000</v>
      </c>
      <c r="L41" s="53">
        <v>53796000</v>
      </c>
    </row>
    <row r="42" spans="2:12" ht="26.25" customHeight="1" x14ac:dyDescent="0.3">
      <c r="B42" s="5"/>
      <c r="C42" s="32" t="s">
        <v>37</v>
      </c>
      <c r="D42" s="36">
        <v>585</v>
      </c>
      <c r="E42" s="32" t="s">
        <v>8</v>
      </c>
      <c r="F42" s="32" t="s">
        <v>9</v>
      </c>
      <c r="G42" s="33" t="s">
        <v>146</v>
      </c>
      <c r="H42" s="36">
        <v>611</v>
      </c>
      <c r="I42" s="56" t="s">
        <v>125</v>
      </c>
      <c r="J42" s="53">
        <v>10546200</v>
      </c>
      <c r="K42" s="53">
        <v>9351700</v>
      </c>
      <c r="L42" s="53">
        <v>9349300</v>
      </c>
    </row>
    <row r="43" spans="2:12" ht="15.75" hidden="1" customHeight="1" x14ac:dyDescent="0.3">
      <c r="B43" s="5"/>
      <c r="C43" s="55" t="s">
        <v>122</v>
      </c>
      <c r="D43" s="36">
        <v>585</v>
      </c>
      <c r="E43" s="36" t="s">
        <v>8</v>
      </c>
      <c r="F43" s="36" t="s">
        <v>9</v>
      </c>
      <c r="G43" s="31" t="s">
        <v>121</v>
      </c>
      <c r="H43" s="36"/>
      <c r="I43" s="56"/>
      <c r="J43" s="53">
        <f>J44+J45+J46</f>
        <v>0</v>
      </c>
      <c r="K43" s="53">
        <f>K44+K45+K46</f>
        <v>0</v>
      </c>
      <c r="L43" s="53">
        <f>L44+L45+L46</f>
        <v>0</v>
      </c>
    </row>
    <row r="44" spans="2:12" hidden="1" x14ac:dyDescent="0.3">
      <c r="B44" s="5"/>
      <c r="C44" s="36" t="s">
        <v>126</v>
      </c>
      <c r="D44" s="36">
        <v>585</v>
      </c>
      <c r="E44" s="36" t="s">
        <v>8</v>
      </c>
      <c r="F44" s="36" t="s">
        <v>9</v>
      </c>
      <c r="G44" s="33" t="s">
        <v>121</v>
      </c>
      <c r="H44" s="36">
        <v>612</v>
      </c>
      <c r="I44" s="56" t="s">
        <v>59</v>
      </c>
      <c r="J44" s="53">
        <v>0</v>
      </c>
      <c r="K44" s="53">
        <v>0</v>
      </c>
      <c r="L44" s="53">
        <v>0</v>
      </c>
    </row>
    <row r="45" spans="2:12" hidden="1" x14ac:dyDescent="0.3">
      <c r="B45" s="5"/>
      <c r="C45" s="36" t="s">
        <v>126</v>
      </c>
      <c r="D45" s="36">
        <v>585</v>
      </c>
      <c r="E45" s="36" t="s">
        <v>8</v>
      </c>
      <c r="F45" s="36" t="s">
        <v>9</v>
      </c>
      <c r="G45" s="33" t="s">
        <v>121</v>
      </c>
      <c r="H45" s="36">
        <v>612</v>
      </c>
      <c r="I45" s="56" t="s">
        <v>125</v>
      </c>
      <c r="J45" s="53">
        <v>0</v>
      </c>
      <c r="K45" s="58">
        <v>0</v>
      </c>
      <c r="L45" s="53">
        <v>0</v>
      </c>
    </row>
    <row r="46" spans="2:12" hidden="1" x14ac:dyDescent="0.3">
      <c r="B46" s="5"/>
      <c r="C46" s="36" t="s">
        <v>126</v>
      </c>
      <c r="D46" s="36">
        <v>585</v>
      </c>
      <c r="E46" s="36" t="s">
        <v>8</v>
      </c>
      <c r="F46" s="36" t="s">
        <v>9</v>
      </c>
      <c r="G46" s="33" t="s">
        <v>121</v>
      </c>
      <c r="H46" s="36">
        <v>612</v>
      </c>
      <c r="I46" s="52" t="s">
        <v>104</v>
      </c>
      <c r="J46" s="53">
        <v>0</v>
      </c>
      <c r="K46" s="58">
        <v>0</v>
      </c>
      <c r="L46" s="53">
        <v>0</v>
      </c>
    </row>
    <row r="47" spans="2:12" x14ac:dyDescent="0.3">
      <c r="B47" s="5"/>
      <c r="C47" s="55" t="s">
        <v>91</v>
      </c>
      <c r="D47" s="36">
        <v>585</v>
      </c>
      <c r="E47" s="36" t="s">
        <v>8</v>
      </c>
      <c r="F47" s="36" t="s">
        <v>9</v>
      </c>
      <c r="G47" s="31" t="s">
        <v>147</v>
      </c>
      <c r="H47" s="36"/>
      <c r="I47" s="56"/>
      <c r="J47" s="53">
        <f>J48+J49</f>
        <v>1977000</v>
      </c>
      <c r="K47" s="53">
        <f>K48+K49</f>
        <v>1977000</v>
      </c>
      <c r="L47" s="53">
        <f>L48+L49</f>
        <v>1977000</v>
      </c>
    </row>
    <row r="48" spans="2:12" x14ac:dyDescent="0.3">
      <c r="B48" s="5"/>
      <c r="C48" s="32" t="s">
        <v>15</v>
      </c>
      <c r="D48" s="36">
        <v>585</v>
      </c>
      <c r="E48" s="36" t="s">
        <v>8</v>
      </c>
      <c r="F48" s="36" t="s">
        <v>9</v>
      </c>
      <c r="G48" s="33" t="s">
        <v>147</v>
      </c>
      <c r="H48" s="36">
        <v>611</v>
      </c>
      <c r="I48" s="56" t="s">
        <v>125</v>
      </c>
      <c r="J48" s="53">
        <v>1897920</v>
      </c>
      <c r="K48" s="53">
        <v>1897920</v>
      </c>
      <c r="L48" s="53">
        <v>1897920</v>
      </c>
    </row>
    <row r="49" spans="2:12" x14ac:dyDescent="0.3">
      <c r="B49" s="5"/>
      <c r="C49" s="32" t="s">
        <v>69</v>
      </c>
      <c r="D49" s="36">
        <v>585</v>
      </c>
      <c r="E49" s="36" t="s">
        <v>8</v>
      </c>
      <c r="F49" s="36" t="s">
        <v>9</v>
      </c>
      <c r="G49" s="33" t="s">
        <v>147</v>
      </c>
      <c r="H49" s="36">
        <v>611</v>
      </c>
      <c r="I49" s="52" t="s">
        <v>138</v>
      </c>
      <c r="J49" s="53">
        <v>79080</v>
      </c>
      <c r="K49" s="53">
        <v>79080</v>
      </c>
      <c r="L49" s="53">
        <v>79080</v>
      </c>
    </row>
    <row r="50" spans="2:12" ht="24.6" hidden="1" x14ac:dyDescent="0.3">
      <c r="B50" s="5"/>
      <c r="C50" s="32" t="s">
        <v>88</v>
      </c>
      <c r="D50" s="36">
        <v>585</v>
      </c>
      <c r="E50" s="36" t="s">
        <v>8</v>
      </c>
      <c r="F50" s="36" t="s">
        <v>9</v>
      </c>
      <c r="G50" s="31" t="s">
        <v>89</v>
      </c>
      <c r="H50" s="36"/>
      <c r="I50" s="52"/>
      <c r="J50" s="53">
        <f>J51+J52</f>
        <v>0</v>
      </c>
      <c r="K50" s="53">
        <f t="shared" ref="K50:L53" si="1">K51</f>
        <v>0</v>
      </c>
      <c r="L50" s="53">
        <f t="shared" si="1"/>
        <v>0</v>
      </c>
    </row>
    <row r="51" spans="2:12" hidden="1" x14ac:dyDescent="0.3">
      <c r="B51" s="5"/>
      <c r="C51" s="36" t="s">
        <v>90</v>
      </c>
      <c r="D51" s="36">
        <v>585</v>
      </c>
      <c r="E51" s="36" t="s">
        <v>8</v>
      </c>
      <c r="F51" s="36" t="s">
        <v>9</v>
      </c>
      <c r="G51" s="33" t="s">
        <v>89</v>
      </c>
      <c r="H51" s="36">
        <v>612</v>
      </c>
      <c r="I51" s="52"/>
      <c r="J51" s="53"/>
      <c r="K51" s="53"/>
      <c r="L51" s="53"/>
    </row>
    <row r="52" spans="2:12" hidden="1" x14ac:dyDescent="0.3">
      <c r="B52" s="5"/>
      <c r="C52" s="36" t="s">
        <v>57</v>
      </c>
      <c r="D52" s="36">
        <v>585</v>
      </c>
      <c r="E52" s="36" t="s">
        <v>8</v>
      </c>
      <c r="F52" s="36" t="s">
        <v>9</v>
      </c>
      <c r="G52" s="33" t="s">
        <v>89</v>
      </c>
      <c r="H52" s="36">
        <v>612</v>
      </c>
      <c r="I52" s="52"/>
      <c r="J52" s="53"/>
      <c r="K52" s="53"/>
      <c r="L52" s="53"/>
    </row>
    <row r="53" spans="2:12" hidden="1" x14ac:dyDescent="0.3">
      <c r="B53" s="5"/>
      <c r="C53" s="32" t="s">
        <v>83</v>
      </c>
      <c r="D53" s="36">
        <v>585</v>
      </c>
      <c r="E53" s="59" t="s">
        <v>8</v>
      </c>
      <c r="F53" s="59" t="s">
        <v>9</v>
      </c>
      <c r="G53" s="31" t="s">
        <v>82</v>
      </c>
      <c r="H53" s="36"/>
      <c r="I53" s="52"/>
      <c r="J53" s="53">
        <f>J54+J56</f>
        <v>0</v>
      </c>
      <c r="K53" s="53">
        <f t="shared" si="1"/>
        <v>0</v>
      </c>
      <c r="L53" s="53">
        <f t="shared" si="1"/>
        <v>0</v>
      </c>
    </row>
    <row r="54" spans="2:12" hidden="1" x14ac:dyDescent="0.3">
      <c r="B54" s="5"/>
      <c r="C54" s="36" t="s">
        <v>77</v>
      </c>
      <c r="D54" s="36">
        <v>585</v>
      </c>
      <c r="E54" s="36" t="s">
        <v>8</v>
      </c>
      <c r="F54" s="36" t="s">
        <v>9</v>
      </c>
      <c r="G54" s="33" t="s">
        <v>82</v>
      </c>
      <c r="H54" s="36">
        <v>612</v>
      </c>
      <c r="I54" s="52"/>
      <c r="J54" s="53"/>
      <c r="K54" s="53"/>
      <c r="L54" s="53"/>
    </row>
    <row r="55" spans="2:12" hidden="1" x14ac:dyDescent="0.3">
      <c r="B55" s="5"/>
      <c r="C55" s="32"/>
      <c r="D55" s="36">
        <v>585</v>
      </c>
      <c r="E55" s="59" t="s">
        <v>8</v>
      </c>
      <c r="F55" s="59" t="s">
        <v>9</v>
      </c>
      <c r="G55" s="33" t="s">
        <v>82</v>
      </c>
      <c r="H55" s="36"/>
      <c r="I55" s="52"/>
      <c r="J55" s="53"/>
      <c r="K55" s="53"/>
      <c r="L55" s="53"/>
    </row>
    <row r="56" spans="2:12" hidden="1" x14ac:dyDescent="0.3">
      <c r="B56" s="5"/>
      <c r="C56" s="36" t="s">
        <v>84</v>
      </c>
      <c r="D56" s="36">
        <v>585</v>
      </c>
      <c r="E56" s="36" t="s">
        <v>8</v>
      </c>
      <c r="F56" s="36" t="s">
        <v>9</v>
      </c>
      <c r="G56" s="33" t="s">
        <v>82</v>
      </c>
      <c r="H56" s="36">
        <v>612</v>
      </c>
      <c r="I56" s="52"/>
      <c r="J56" s="53"/>
      <c r="K56" s="53"/>
      <c r="L56" s="53"/>
    </row>
    <row r="57" spans="2:12" x14ac:dyDescent="0.3">
      <c r="B57" s="5"/>
      <c r="C57" s="55" t="s">
        <v>76</v>
      </c>
      <c r="D57" s="36">
        <v>585</v>
      </c>
      <c r="E57" s="36" t="s">
        <v>8</v>
      </c>
      <c r="F57" s="36" t="s">
        <v>9</v>
      </c>
      <c r="G57" s="31" t="s">
        <v>148</v>
      </c>
      <c r="H57" s="36"/>
      <c r="I57" s="56"/>
      <c r="J57" s="53">
        <f>J58</f>
        <v>216000</v>
      </c>
      <c r="K57" s="53">
        <f>K58</f>
        <v>206200</v>
      </c>
      <c r="L57" s="53">
        <f>L58</f>
        <v>206200</v>
      </c>
    </row>
    <row r="58" spans="2:12" x14ac:dyDescent="0.3">
      <c r="B58" s="5"/>
      <c r="C58" s="32" t="s">
        <v>15</v>
      </c>
      <c r="D58" s="36">
        <v>585</v>
      </c>
      <c r="E58" s="36" t="s">
        <v>8</v>
      </c>
      <c r="F58" s="36" t="s">
        <v>9</v>
      </c>
      <c r="G58" s="33" t="s">
        <v>148</v>
      </c>
      <c r="H58" s="36">
        <v>611</v>
      </c>
      <c r="I58" s="56" t="s">
        <v>138</v>
      </c>
      <c r="J58" s="53">
        <v>216000</v>
      </c>
      <c r="K58" s="53">
        <v>206200</v>
      </c>
      <c r="L58" s="53">
        <v>206200</v>
      </c>
    </row>
    <row r="59" spans="2:12" hidden="1" x14ac:dyDescent="0.3">
      <c r="B59" s="5"/>
      <c r="C59" s="32" t="s">
        <v>65</v>
      </c>
      <c r="D59" s="36">
        <v>585</v>
      </c>
      <c r="E59" s="36" t="s">
        <v>8</v>
      </c>
      <c r="F59" s="36" t="s">
        <v>9</v>
      </c>
      <c r="G59" s="31" t="s">
        <v>64</v>
      </c>
      <c r="H59" s="36"/>
      <c r="I59" s="56"/>
      <c r="J59" s="53">
        <f>J60+J61</f>
        <v>0</v>
      </c>
      <c r="K59" s="53">
        <f>K60+K61</f>
        <v>0</v>
      </c>
      <c r="L59" s="53">
        <f>L60+L61</f>
        <v>0</v>
      </c>
    </row>
    <row r="60" spans="2:12" hidden="1" x14ac:dyDescent="0.3">
      <c r="B60" s="5"/>
      <c r="C60" s="36" t="s">
        <v>77</v>
      </c>
      <c r="D60" s="36">
        <v>585</v>
      </c>
      <c r="E60" s="36" t="s">
        <v>8</v>
      </c>
      <c r="F60" s="36" t="s">
        <v>9</v>
      </c>
      <c r="G60" s="33" t="s">
        <v>64</v>
      </c>
      <c r="H60" s="36" t="s">
        <v>11</v>
      </c>
      <c r="I60" s="56"/>
      <c r="J60" s="53">
        <v>0</v>
      </c>
      <c r="K60" s="53">
        <v>0</v>
      </c>
      <c r="L60" s="53">
        <v>0</v>
      </c>
    </row>
    <row r="61" spans="2:12" hidden="1" x14ac:dyDescent="0.3">
      <c r="B61" s="5"/>
      <c r="C61" s="36" t="s">
        <v>78</v>
      </c>
      <c r="D61" s="36">
        <v>585</v>
      </c>
      <c r="E61" s="36" t="s">
        <v>8</v>
      </c>
      <c r="F61" s="36" t="s">
        <v>9</v>
      </c>
      <c r="G61" s="33" t="s">
        <v>64</v>
      </c>
      <c r="H61" s="36" t="s">
        <v>11</v>
      </c>
      <c r="I61" s="56"/>
      <c r="J61" s="53">
        <v>0</v>
      </c>
      <c r="K61" s="53">
        <v>0</v>
      </c>
      <c r="L61" s="53">
        <v>0</v>
      </c>
    </row>
    <row r="62" spans="2:12" x14ac:dyDescent="0.3">
      <c r="B62" s="5"/>
      <c r="C62" s="55" t="s">
        <v>110</v>
      </c>
      <c r="D62" s="36">
        <v>585</v>
      </c>
      <c r="E62" s="36" t="s">
        <v>8</v>
      </c>
      <c r="F62" s="36" t="s">
        <v>9</v>
      </c>
      <c r="G62" s="31" t="s">
        <v>149</v>
      </c>
      <c r="H62" s="36"/>
      <c r="I62" s="56"/>
      <c r="J62" s="53">
        <f>J63+J64+J65</f>
        <v>164160</v>
      </c>
      <c r="K62" s="53">
        <f>K63+K64+K65</f>
        <v>209460</v>
      </c>
      <c r="L62" s="53">
        <f>L63+L64+L65</f>
        <v>209460</v>
      </c>
    </row>
    <row r="63" spans="2:12" hidden="1" x14ac:dyDescent="0.3">
      <c r="B63" s="5"/>
      <c r="C63" s="36" t="s">
        <v>55</v>
      </c>
      <c r="D63" s="36">
        <v>585</v>
      </c>
      <c r="E63" s="36" t="s">
        <v>8</v>
      </c>
      <c r="F63" s="36" t="s">
        <v>9</v>
      </c>
      <c r="G63" s="33" t="s">
        <v>54</v>
      </c>
      <c r="H63" s="36">
        <v>612</v>
      </c>
      <c r="I63" s="56"/>
      <c r="J63" s="53">
        <v>0</v>
      </c>
      <c r="K63" s="53">
        <v>0</v>
      </c>
      <c r="L63" s="53">
        <v>0</v>
      </c>
    </row>
    <row r="64" spans="2:12" hidden="1" x14ac:dyDescent="0.3">
      <c r="B64" s="5"/>
      <c r="C64" s="36" t="s">
        <v>56</v>
      </c>
      <c r="D64" s="36">
        <v>585</v>
      </c>
      <c r="E64" s="36" t="s">
        <v>8</v>
      </c>
      <c r="F64" s="36" t="s">
        <v>9</v>
      </c>
      <c r="G64" s="33" t="s">
        <v>54</v>
      </c>
      <c r="H64" s="36">
        <v>612</v>
      </c>
      <c r="I64" s="56"/>
      <c r="J64" s="53">
        <v>0</v>
      </c>
      <c r="K64" s="53">
        <v>0</v>
      </c>
      <c r="L64" s="53">
        <v>0</v>
      </c>
    </row>
    <row r="65" spans="2:12" x14ac:dyDescent="0.3">
      <c r="B65" s="5"/>
      <c r="C65" s="36" t="s">
        <v>126</v>
      </c>
      <c r="D65" s="36">
        <v>585</v>
      </c>
      <c r="E65" s="36" t="s">
        <v>8</v>
      </c>
      <c r="F65" s="36" t="s">
        <v>9</v>
      </c>
      <c r="G65" s="33" t="s">
        <v>149</v>
      </c>
      <c r="H65" s="36">
        <v>612</v>
      </c>
      <c r="I65" s="56" t="s">
        <v>138</v>
      </c>
      <c r="J65" s="53">
        <v>164160</v>
      </c>
      <c r="K65" s="53">
        <v>209460</v>
      </c>
      <c r="L65" s="53">
        <v>209460</v>
      </c>
    </row>
    <row r="66" spans="2:12" x14ac:dyDescent="0.3">
      <c r="B66" s="5"/>
      <c r="C66" s="55" t="s">
        <v>34</v>
      </c>
      <c r="D66" s="36">
        <v>585</v>
      </c>
      <c r="E66" s="36" t="s">
        <v>8</v>
      </c>
      <c r="F66" s="36" t="s">
        <v>9</v>
      </c>
      <c r="G66" s="31" t="s">
        <v>33</v>
      </c>
      <c r="H66" s="36"/>
      <c r="I66" s="52"/>
      <c r="J66" s="53">
        <f>J67</f>
        <v>65100</v>
      </c>
      <c r="K66" s="53">
        <f>K67</f>
        <v>65100</v>
      </c>
      <c r="L66" s="53">
        <f>L67</f>
        <v>65100</v>
      </c>
    </row>
    <row r="67" spans="2:12" x14ac:dyDescent="0.3">
      <c r="B67" s="5"/>
      <c r="C67" s="32" t="s">
        <v>15</v>
      </c>
      <c r="D67" s="36">
        <v>585</v>
      </c>
      <c r="E67" s="36" t="s">
        <v>8</v>
      </c>
      <c r="F67" s="36" t="s">
        <v>9</v>
      </c>
      <c r="G67" s="70" t="s">
        <v>33</v>
      </c>
      <c r="H67" s="36">
        <v>611</v>
      </c>
      <c r="I67" s="52" t="s">
        <v>138</v>
      </c>
      <c r="J67" s="53">
        <v>65100</v>
      </c>
      <c r="K67" s="53">
        <v>65100</v>
      </c>
      <c r="L67" s="53">
        <v>65100</v>
      </c>
    </row>
    <row r="68" spans="2:12" ht="24" x14ac:dyDescent="0.3">
      <c r="B68" s="5"/>
      <c r="C68" s="55" t="s">
        <v>46</v>
      </c>
      <c r="D68" s="36">
        <v>585</v>
      </c>
      <c r="E68" s="36" t="s">
        <v>8</v>
      </c>
      <c r="F68" s="36" t="s">
        <v>9</v>
      </c>
      <c r="G68" s="31" t="s">
        <v>47</v>
      </c>
      <c r="H68" s="36"/>
      <c r="I68" s="56"/>
      <c r="J68" s="53">
        <f>J69+J70</f>
        <v>718780</v>
      </c>
      <c r="K68" s="53">
        <f>K69+K70</f>
        <v>2287895</v>
      </c>
      <c r="L68" s="53">
        <f>L69+L70</f>
        <v>2287895</v>
      </c>
    </row>
    <row r="69" spans="2:12" x14ac:dyDescent="0.3">
      <c r="B69" s="5"/>
      <c r="C69" s="32" t="s">
        <v>15</v>
      </c>
      <c r="D69" s="36">
        <v>585</v>
      </c>
      <c r="E69" s="36" t="s">
        <v>8</v>
      </c>
      <c r="F69" s="36" t="s">
        <v>9</v>
      </c>
      <c r="G69" s="33" t="s">
        <v>47</v>
      </c>
      <c r="H69" s="36">
        <v>611</v>
      </c>
      <c r="I69" s="56" t="s">
        <v>125</v>
      </c>
      <c r="J69" s="53">
        <v>406300</v>
      </c>
      <c r="K69" s="53">
        <v>608375</v>
      </c>
      <c r="L69" s="53">
        <v>608375</v>
      </c>
    </row>
    <row r="70" spans="2:12" x14ac:dyDescent="0.3">
      <c r="B70" s="5"/>
      <c r="C70" s="36" t="s">
        <v>10</v>
      </c>
      <c r="D70" s="36">
        <v>585</v>
      </c>
      <c r="E70" s="36" t="s">
        <v>8</v>
      </c>
      <c r="F70" s="36" t="s">
        <v>9</v>
      </c>
      <c r="G70" s="33" t="s">
        <v>47</v>
      </c>
      <c r="H70" s="36">
        <v>612</v>
      </c>
      <c r="I70" s="56" t="s">
        <v>125</v>
      </c>
      <c r="J70" s="53">
        <v>312480</v>
      </c>
      <c r="K70" s="53">
        <v>1679520</v>
      </c>
      <c r="L70" s="53">
        <v>1679520</v>
      </c>
    </row>
    <row r="71" spans="2:12" hidden="1" x14ac:dyDescent="0.3">
      <c r="B71" s="5"/>
      <c r="C71" s="36"/>
      <c r="D71" s="36">
        <v>585</v>
      </c>
      <c r="E71" s="36"/>
      <c r="F71" s="36"/>
      <c r="G71" s="31"/>
      <c r="H71" s="36"/>
      <c r="I71" s="52"/>
      <c r="J71" s="53"/>
      <c r="K71" s="53"/>
      <c r="L71" s="53"/>
    </row>
    <row r="72" spans="2:12" hidden="1" x14ac:dyDescent="0.3">
      <c r="B72" s="5"/>
      <c r="C72" s="32"/>
      <c r="D72" s="36">
        <v>585</v>
      </c>
      <c r="E72" s="36"/>
      <c r="F72" s="36"/>
      <c r="G72" s="70"/>
      <c r="H72" s="36"/>
      <c r="I72" s="52"/>
      <c r="J72" s="53"/>
      <c r="K72" s="53"/>
      <c r="L72" s="53"/>
    </row>
    <row r="73" spans="2:12" x14ac:dyDescent="0.3">
      <c r="B73" s="5"/>
      <c r="C73" s="55" t="s">
        <v>21</v>
      </c>
      <c r="D73" s="36">
        <v>585</v>
      </c>
      <c r="E73" s="32" t="s">
        <v>8</v>
      </c>
      <c r="F73" s="32" t="s">
        <v>9</v>
      </c>
      <c r="G73" s="101" t="s">
        <v>150</v>
      </c>
      <c r="H73" s="60"/>
      <c r="I73" s="61"/>
      <c r="J73" s="62">
        <f>J74</f>
        <v>41600</v>
      </c>
      <c r="K73" s="62">
        <f>K74</f>
        <v>41600</v>
      </c>
      <c r="L73" s="62">
        <f>L74</f>
        <v>41600</v>
      </c>
    </row>
    <row r="74" spans="2:12" ht="16.5" customHeight="1" x14ac:dyDescent="0.3">
      <c r="B74" s="5"/>
      <c r="C74" s="36" t="s">
        <v>10</v>
      </c>
      <c r="D74" s="36">
        <v>585</v>
      </c>
      <c r="E74" s="36" t="s">
        <v>8</v>
      </c>
      <c r="F74" s="36" t="s">
        <v>9</v>
      </c>
      <c r="G74" s="102" t="s">
        <v>150</v>
      </c>
      <c r="H74" s="32">
        <v>612</v>
      </c>
      <c r="I74" s="52" t="s">
        <v>138</v>
      </c>
      <c r="J74" s="53">
        <v>41600</v>
      </c>
      <c r="K74" s="53">
        <v>41600</v>
      </c>
      <c r="L74" s="53">
        <v>41600</v>
      </c>
    </row>
    <row r="75" spans="2:12" ht="0.75" hidden="1" customHeight="1" x14ac:dyDescent="0.3">
      <c r="B75" s="5"/>
      <c r="C75" s="32"/>
      <c r="D75" s="36">
        <v>585</v>
      </c>
      <c r="E75" s="36"/>
      <c r="F75" s="36"/>
      <c r="G75" s="31"/>
      <c r="H75" s="36"/>
      <c r="I75" s="56"/>
      <c r="J75" s="53">
        <v>0</v>
      </c>
      <c r="K75" s="53">
        <f>K76</f>
        <v>0</v>
      </c>
      <c r="L75" s="53">
        <f>L76</f>
        <v>0</v>
      </c>
    </row>
    <row r="76" spans="2:12" hidden="1" x14ac:dyDescent="0.3">
      <c r="B76" s="5"/>
      <c r="C76" s="32"/>
      <c r="D76" s="36">
        <v>585</v>
      </c>
      <c r="E76" s="36"/>
      <c r="F76" s="36"/>
      <c r="G76" s="70"/>
      <c r="H76" s="36"/>
      <c r="I76" s="56"/>
      <c r="J76" s="53"/>
      <c r="K76" s="53"/>
      <c r="L76" s="53"/>
    </row>
    <row r="77" spans="2:12" hidden="1" x14ac:dyDescent="0.3">
      <c r="B77" s="5"/>
      <c r="C77" s="32" t="s">
        <v>20</v>
      </c>
      <c r="D77" s="36">
        <v>585</v>
      </c>
      <c r="E77" s="36" t="s">
        <v>8</v>
      </c>
      <c r="F77" s="36" t="s">
        <v>9</v>
      </c>
      <c r="G77" s="31" t="s">
        <v>29</v>
      </c>
      <c r="H77" s="36"/>
      <c r="I77" s="56"/>
      <c r="J77" s="53">
        <f>J78</f>
        <v>0</v>
      </c>
      <c r="K77" s="53">
        <f>K78</f>
        <v>0</v>
      </c>
      <c r="L77" s="53">
        <f>L78</f>
        <v>0</v>
      </c>
    </row>
    <row r="78" spans="2:12" ht="1.5" hidden="1" customHeight="1" x14ac:dyDescent="0.3">
      <c r="B78" s="5"/>
      <c r="C78" s="36" t="s">
        <v>10</v>
      </c>
      <c r="D78" s="36">
        <v>585</v>
      </c>
      <c r="E78" s="36" t="s">
        <v>8</v>
      </c>
      <c r="F78" s="36" t="s">
        <v>9</v>
      </c>
      <c r="G78" s="33" t="s">
        <v>29</v>
      </c>
      <c r="H78" s="36">
        <v>612</v>
      </c>
      <c r="I78" s="56"/>
      <c r="J78" s="53"/>
      <c r="K78" s="53"/>
      <c r="L78" s="53"/>
    </row>
    <row r="79" spans="2:12" x14ac:dyDescent="0.3">
      <c r="B79" s="5"/>
      <c r="C79" s="55" t="s">
        <v>140</v>
      </c>
      <c r="D79" s="36">
        <v>585</v>
      </c>
      <c r="E79" s="36" t="s">
        <v>8</v>
      </c>
      <c r="F79" s="36" t="s">
        <v>9</v>
      </c>
      <c r="G79" s="101" t="s">
        <v>151</v>
      </c>
      <c r="H79" s="60"/>
      <c r="I79" s="61"/>
      <c r="J79" s="53">
        <f>J80</f>
        <v>286200</v>
      </c>
      <c r="K79" s="53">
        <f>K80</f>
        <v>286200</v>
      </c>
      <c r="L79" s="53">
        <f>L80</f>
        <v>286200</v>
      </c>
    </row>
    <row r="80" spans="2:12" x14ac:dyDescent="0.3">
      <c r="B80" s="5"/>
      <c r="C80" s="36" t="s">
        <v>10</v>
      </c>
      <c r="D80" s="36">
        <v>585</v>
      </c>
      <c r="E80" s="36" t="s">
        <v>8</v>
      </c>
      <c r="F80" s="36" t="s">
        <v>9</v>
      </c>
      <c r="G80" s="102" t="s">
        <v>151</v>
      </c>
      <c r="H80" s="36">
        <v>612</v>
      </c>
      <c r="I80" s="56" t="s">
        <v>138</v>
      </c>
      <c r="J80" s="53">
        <v>286200</v>
      </c>
      <c r="K80" s="53">
        <v>286200</v>
      </c>
      <c r="L80" s="53">
        <v>286200</v>
      </c>
    </row>
    <row r="81" spans="2:12" x14ac:dyDescent="0.3">
      <c r="B81" s="5"/>
      <c r="C81" s="55" t="s">
        <v>30</v>
      </c>
      <c r="D81" s="36">
        <v>585</v>
      </c>
      <c r="E81" s="36" t="s">
        <v>8</v>
      </c>
      <c r="F81" s="36" t="s">
        <v>9</v>
      </c>
      <c r="G81" s="101" t="s">
        <v>152</v>
      </c>
      <c r="H81" s="36"/>
      <c r="I81" s="56"/>
      <c r="J81" s="53">
        <f>J82</f>
        <v>1000000</v>
      </c>
      <c r="K81" s="53">
        <f>K82</f>
        <v>1000000</v>
      </c>
      <c r="L81" s="53">
        <f>L82</f>
        <v>1000000</v>
      </c>
    </row>
    <row r="82" spans="2:12" x14ac:dyDescent="0.3">
      <c r="B82" s="5"/>
      <c r="C82" s="36" t="s">
        <v>10</v>
      </c>
      <c r="D82" s="36">
        <v>585</v>
      </c>
      <c r="E82" s="36" t="s">
        <v>8</v>
      </c>
      <c r="F82" s="36" t="s">
        <v>9</v>
      </c>
      <c r="G82" s="102" t="s">
        <v>152</v>
      </c>
      <c r="H82" s="36">
        <v>612</v>
      </c>
      <c r="I82" s="56" t="s">
        <v>138</v>
      </c>
      <c r="J82" s="53">
        <v>1000000</v>
      </c>
      <c r="K82" s="53">
        <v>1000000</v>
      </c>
      <c r="L82" s="53">
        <v>1000000</v>
      </c>
    </row>
    <row r="83" spans="2:12" ht="14.25" customHeight="1" x14ac:dyDescent="0.3">
      <c r="B83" s="5"/>
      <c r="C83" s="47" t="s">
        <v>22</v>
      </c>
      <c r="D83" s="36">
        <v>585</v>
      </c>
      <c r="E83" s="36" t="s">
        <v>8</v>
      </c>
      <c r="F83" s="36" t="s">
        <v>9</v>
      </c>
      <c r="G83" s="101" t="s">
        <v>153</v>
      </c>
      <c r="H83" s="36"/>
      <c r="I83" s="56"/>
      <c r="J83" s="53">
        <f>J84</f>
        <v>0</v>
      </c>
      <c r="K83" s="53">
        <f>K84</f>
        <v>0</v>
      </c>
      <c r="L83" s="53">
        <f>L84</f>
        <v>0</v>
      </c>
    </row>
    <row r="84" spans="2:12" ht="15" customHeight="1" x14ac:dyDescent="0.3">
      <c r="B84" s="5"/>
      <c r="C84" s="36" t="s">
        <v>10</v>
      </c>
      <c r="D84" s="36">
        <v>585</v>
      </c>
      <c r="E84" s="36" t="s">
        <v>8</v>
      </c>
      <c r="F84" s="36" t="s">
        <v>9</v>
      </c>
      <c r="G84" s="103" t="s">
        <v>153</v>
      </c>
      <c r="H84" s="36">
        <v>612</v>
      </c>
      <c r="I84" s="56"/>
      <c r="J84" s="53">
        <v>0</v>
      </c>
      <c r="K84" s="53">
        <v>0</v>
      </c>
      <c r="L84" s="53">
        <v>0</v>
      </c>
    </row>
    <row r="85" spans="2:12" x14ac:dyDescent="0.3">
      <c r="B85" s="5"/>
      <c r="C85" s="47" t="s">
        <v>31</v>
      </c>
      <c r="D85" s="36">
        <v>585</v>
      </c>
      <c r="E85" s="36" t="s">
        <v>8</v>
      </c>
      <c r="F85" s="36" t="s">
        <v>9</v>
      </c>
      <c r="G85" s="101" t="s">
        <v>154</v>
      </c>
      <c r="H85" s="36"/>
      <c r="I85" s="56"/>
      <c r="J85" s="53">
        <f>J86</f>
        <v>65000</v>
      </c>
      <c r="K85" s="53">
        <f>K86</f>
        <v>65000</v>
      </c>
      <c r="L85" s="53">
        <f>L86</f>
        <v>65000</v>
      </c>
    </row>
    <row r="86" spans="2:12" x14ac:dyDescent="0.3">
      <c r="B86" s="5"/>
      <c r="C86" s="36" t="s">
        <v>10</v>
      </c>
      <c r="D86" s="36">
        <v>585</v>
      </c>
      <c r="E86" s="36" t="s">
        <v>8</v>
      </c>
      <c r="F86" s="36" t="s">
        <v>9</v>
      </c>
      <c r="G86" s="102" t="s">
        <v>154</v>
      </c>
      <c r="H86" s="36">
        <v>612</v>
      </c>
      <c r="I86" s="56" t="s">
        <v>138</v>
      </c>
      <c r="J86" s="53">
        <v>65000</v>
      </c>
      <c r="K86" s="53">
        <v>65000</v>
      </c>
      <c r="L86" s="53">
        <v>65000</v>
      </c>
    </row>
    <row r="87" spans="2:12" x14ac:dyDescent="0.3">
      <c r="B87" s="5"/>
      <c r="C87" s="47" t="s">
        <v>61</v>
      </c>
      <c r="D87" s="36">
        <v>585</v>
      </c>
      <c r="E87" s="26" t="s">
        <v>8</v>
      </c>
      <c r="F87" s="26" t="s">
        <v>9</v>
      </c>
      <c r="G87" s="104" t="s">
        <v>155</v>
      </c>
      <c r="H87" s="36"/>
      <c r="I87" s="56"/>
      <c r="J87" s="53">
        <f>J88</f>
        <v>0</v>
      </c>
      <c r="K87" s="53">
        <f>K88</f>
        <v>0</v>
      </c>
      <c r="L87" s="53">
        <f>L88</f>
        <v>0</v>
      </c>
    </row>
    <row r="88" spans="2:12" x14ac:dyDescent="0.3">
      <c r="B88" s="5"/>
      <c r="C88" s="26" t="s">
        <v>10</v>
      </c>
      <c r="D88" s="36">
        <v>585</v>
      </c>
      <c r="E88" s="26" t="s">
        <v>8</v>
      </c>
      <c r="F88" s="26" t="s">
        <v>9</v>
      </c>
      <c r="G88" s="105" t="s">
        <v>155</v>
      </c>
      <c r="H88" s="36">
        <v>612</v>
      </c>
      <c r="I88" s="56" t="s">
        <v>138</v>
      </c>
      <c r="J88" s="53">
        <v>0</v>
      </c>
      <c r="K88" s="53">
        <v>0</v>
      </c>
      <c r="L88" s="53">
        <v>0</v>
      </c>
    </row>
    <row r="89" spans="2:12" ht="24" x14ac:dyDescent="0.3">
      <c r="B89" s="5"/>
      <c r="C89" s="55" t="s">
        <v>43</v>
      </c>
      <c r="D89" s="36">
        <v>585</v>
      </c>
      <c r="E89" s="36" t="s">
        <v>8</v>
      </c>
      <c r="F89" s="36" t="s">
        <v>9</v>
      </c>
      <c r="G89" s="55" t="s">
        <v>100</v>
      </c>
      <c r="H89" s="36"/>
      <c r="I89" s="56"/>
      <c r="J89" s="53">
        <f>J91</f>
        <v>3336300</v>
      </c>
      <c r="K89" s="53">
        <f>K91</f>
        <v>3336300</v>
      </c>
      <c r="L89" s="53">
        <f>L91</f>
        <v>3336300</v>
      </c>
    </row>
    <row r="90" spans="2:12" hidden="1" x14ac:dyDescent="0.3">
      <c r="B90" s="5"/>
      <c r="C90" s="32"/>
      <c r="D90" s="36">
        <v>585</v>
      </c>
      <c r="E90" s="36"/>
      <c r="F90" s="36"/>
      <c r="G90" s="63"/>
      <c r="H90" s="36"/>
      <c r="I90" s="56"/>
      <c r="J90" s="53"/>
      <c r="K90" s="53"/>
      <c r="L90" s="53"/>
    </row>
    <row r="91" spans="2:12" x14ac:dyDescent="0.3">
      <c r="B91" s="5"/>
      <c r="C91" s="32" t="s">
        <v>15</v>
      </c>
      <c r="D91" s="36">
        <v>585</v>
      </c>
      <c r="E91" s="36" t="s">
        <v>8</v>
      </c>
      <c r="F91" s="36" t="s">
        <v>9</v>
      </c>
      <c r="G91" s="63" t="s">
        <v>100</v>
      </c>
      <c r="H91" s="36">
        <v>611</v>
      </c>
      <c r="I91" s="56" t="s">
        <v>138</v>
      </c>
      <c r="J91" s="98">
        <v>3336300</v>
      </c>
      <c r="K91" s="53">
        <v>3336300</v>
      </c>
      <c r="L91" s="53">
        <v>3336300</v>
      </c>
    </row>
    <row r="92" spans="2:12" hidden="1" x14ac:dyDescent="0.3">
      <c r="B92" s="5"/>
      <c r="C92" s="32" t="s">
        <v>71</v>
      </c>
      <c r="D92" s="36">
        <v>585</v>
      </c>
      <c r="E92" s="36" t="s">
        <v>8</v>
      </c>
      <c r="F92" s="36" t="s">
        <v>9</v>
      </c>
      <c r="G92" s="47" t="s">
        <v>70</v>
      </c>
      <c r="H92" s="36"/>
      <c r="I92" s="56"/>
      <c r="J92" s="53"/>
      <c r="K92" s="53"/>
      <c r="L92" s="53"/>
    </row>
    <row r="93" spans="2:12" hidden="1" x14ac:dyDescent="0.3">
      <c r="B93" s="5"/>
      <c r="C93" s="36" t="s">
        <v>55</v>
      </c>
      <c r="D93" s="36">
        <v>585</v>
      </c>
      <c r="E93" s="36" t="s">
        <v>8</v>
      </c>
      <c r="F93" s="36" t="s">
        <v>9</v>
      </c>
      <c r="G93" s="54" t="s">
        <v>70</v>
      </c>
      <c r="H93" s="36">
        <v>612</v>
      </c>
      <c r="I93" s="56"/>
      <c r="J93" s="53"/>
      <c r="K93" s="53"/>
      <c r="L93" s="53"/>
    </row>
    <row r="94" spans="2:12" hidden="1" x14ac:dyDescent="0.3">
      <c r="B94" s="5"/>
      <c r="C94" s="36" t="s">
        <v>56</v>
      </c>
      <c r="D94" s="36">
        <v>585</v>
      </c>
      <c r="E94" s="36" t="s">
        <v>8</v>
      </c>
      <c r="F94" s="36" t="s">
        <v>9</v>
      </c>
      <c r="G94" s="54" t="s">
        <v>70</v>
      </c>
      <c r="H94" s="36">
        <v>612</v>
      </c>
      <c r="I94" s="56"/>
      <c r="J94" s="53"/>
      <c r="K94" s="53"/>
      <c r="L94" s="53"/>
    </row>
    <row r="95" spans="2:12" hidden="1" x14ac:dyDescent="0.3">
      <c r="B95" s="5"/>
      <c r="C95" s="32"/>
      <c r="D95" s="36">
        <v>585</v>
      </c>
      <c r="E95" s="36"/>
      <c r="F95" s="36"/>
      <c r="G95" s="47"/>
      <c r="H95" s="36"/>
      <c r="I95" s="56"/>
      <c r="J95" s="53"/>
      <c r="K95" s="53"/>
      <c r="L95" s="53"/>
    </row>
    <row r="96" spans="2:12" x14ac:dyDescent="0.3">
      <c r="B96" s="5"/>
      <c r="C96" s="55" t="s">
        <v>114</v>
      </c>
      <c r="D96" s="36">
        <v>585</v>
      </c>
      <c r="E96" s="36" t="s">
        <v>8</v>
      </c>
      <c r="F96" s="36" t="s">
        <v>9</v>
      </c>
      <c r="G96" s="55" t="s">
        <v>115</v>
      </c>
      <c r="H96" s="36"/>
      <c r="I96" s="56"/>
      <c r="J96" s="53">
        <f>J97+J98</f>
        <v>9343800</v>
      </c>
      <c r="K96" s="53">
        <f>K97+K98</f>
        <v>0</v>
      </c>
      <c r="L96" s="53">
        <f>L97+L98</f>
        <v>0</v>
      </c>
    </row>
    <row r="97" spans="2:12" ht="24.6" hidden="1" x14ac:dyDescent="0.3">
      <c r="B97" s="5"/>
      <c r="C97" s="32" t="s">
        <v>101</v>
      </c>
      <c r="D97" s="36">
        <v>585</v>
      </c>
      <c r="E97" s="36" t="s">
        <v>8</v>
      </c>
      <c r="F97" s="36" t="s">
        <v>9</v>
      </c>
      <c r="G97" s="63" t="s">
        <v>92</v>
      </c>
      <c r="H97" s="36">
        <v>611</v>
      </c>
      <c r="I97" s="56"/>
      <c r="J97" s="53"/>
      <c r="K97" s="53"/>
      <c r="L97" s="53"/>
    </row>
    <row r="98" spans="2:12" x14ac:dyDescent="0.3">
      <c r="B98" s="5"/>
      <c r="C98" s="32" t="s">
        <v>15</v>
      </c>
      <c r="D98" s="36">
        <v>585</v>
      </c>
      <c r="E98" s="36" t="s">
        <v>8</v>
      </c>
      <c r="F98" s="36" t="s">
        <v>9</v>
      </c>
      <c r="G98" s="63" t="s">
        <v>115</v>
      </c>
      <c r="H98" s="36">
        <v>611</v>
      </c>
      <c r="I98" s="56" t="s">
        <v>138</v>
      </c>
      <c r="J98" s="53">
        <v>9343800</v>
      </c>
      <c r="K98" s="53">
        <v>0</v>
      </c>
      <c r="L98" s="53">
        <v>0</v>
      </c>
    </row>
    <row r="99" spans="2:12" hidden="1" x14ac:dyDescent="0.3">
      <c r="B99" s="5"/>
      <c r="C99" s="64" t="s">
        <v>141</v>
      </c>
      <c r="D99" s="36">
        <v>585</v>
      </c>
      <c r="E99" s="27" t="s">
        <v>8</v>
      </c>
      <c r="F99" s="27" t="s">
        <v>9</v>
      </c>
      <c r="G99" s="31" t="s">
        <v>127</v>
      </c>
      <c r="H99" s="21"/>
      <c r="I99" s="65"/>
      <c r="J99" s="53">
        <f>J100</f>
        <v>0</v>
      </c>
      <c r="K99" s="53">
        <f>K100</f>
        <v>0</v>
      </c>
      <c r="L99" s="53">
        <f>L100</f>
        <v>0</v>
      </c>
    </row>
    <row r="100" spans="2:12" ht="14.25" hidden="1" customHeight="1" x14ac:dyDescent="0.3">
      <c r="B100" s="5"/>
      <c r="C100" s="32" t="s">
        <v>126</v>
      </c>
      <c r="D100" s="36">
        <v>585</v>
      </c>
      <c r="E100" s="27" t="s">
        <v>8</v>
      </c>
      <c r="F100" s="27" t="s">
        <v>9</v>
      </c>
      <c r="G100" s="33" t="s">
        <v>127</v>
      </c>
      <c r="H100" s="34">
        <v>612</v>
      </c>
      <c r="I100" s="66" t="s">
        <v>138</v>
      </c>
      <c r="J100" s="53"/>
      <c r="K100" s="53"/>
      <c r="L100" s="53"/>
    </row>
    <row r="101" spans="2:12" hidden="1" x14ac:dyDescent="0.3">
      <c r="B101" s="5"/>
      <c r="C101" s="64" t="s">
        <v>107</v>
      </c>
      <c r="D101" s="36">
        <v>585</v>
      </c>
      <c r="E101" s="27" t="s">
        <v>8</v>
      </c>
      <c r="F101" s="27" t="s">
        <v>9</v>
      </c>
      <c r="G101" s="31" t="s">
        <v>106</v>
      </c>
      <c r="H101" s="21"/>
      <c r="I101" s="28"/>
      <c r="J101" s="67">
        <f>J102</f>
        <v>0</v>
      </c>
      <c r="K101" s="67">
        <f>K102</f>
        <v>0</v>
      </c>
      <c r="L101" s="67">
        <f>L102</f>
        <v>0</v>
      </c>
    </row>
    <row r="102" spans="2:12" hidden="1" x14ac:dyDescent="0.3">
      <c r="B102" s="5"/>
      <c r="C102" s="32" t="s">
        <v>126</v>
      </c>
      <c r="D102" s="36">
        <v>585</v>
      </c>
      <c r="E102" s="27" t="s">
        <v>8</v>
      </c>
      <c r="F102" s="27" t="s">
        <v>9</v>
      </c>
      <c r="G102" s="33" t="s">
        <v>106</v>
      </c>
      <c r="H102" s="34">
        <v>612</v>
      </c>
      <c r="I102" s="68" t="s">
        <v>104</v>
      </c>
      <c r="J102" s="29">
        <v>0</v>
      </c>
      <c r="K102" s="29">
        <v>0</v>
      </c>
      <c r="L102" s="29">
        <v>0</v>
      </c>
    </row>
    <row r="103" spans="2:12" x14ac:dyDescent="0.3">
      <c r="B103" s="5"/>
      <c r="C103" s="69" t="s">
        <v>102</v>
      </c>
      <c r="D103" s="36">
        <v>585</v>
      </c>
      <c r="E103" s="32" t="s">
        <v>8</v>
      </c>
      <c r="F103" s="32" t="s">
        <v>9</v>
      </c>
      <c r="G103" s="55" t="s">
        <v>60</v>
      </c>
      <c r="H103" s="32"/>
      <c r="I103" s="56"/>
      <c r="J103" s="53">
        <f>J104</f>
        <v>0</v>
      </c>
      <c r="K103" s="53">
        <f>K104</f>
        <v>50000</v>
      </c>
      <c r="L103" s="53">
        <f>L104</f>
        <v>50000</v>
      </c>
    </row>
    <row r="104" spans="2:12" x14ac:dyDescent="0.3">
      <c r="B104" s="5"/>
      <c r="C104" s="36" t="s">
        <v>10</v>
      </c>
      <c r="D104" s="36">
        <v>585</v>
      </c>
      <c r="E104" s="36" t="s">
        <v>8</v>
      </c>
      <c r="F104" s="36" t="s">
        <v>9</v>
      </c>
      <c r="G104" s="32" t="s">
        <v>60</v>
      </c>
      <c r="H104" s="51">
        <v>612</v>
      </c>
      <c r="I104" s="56" t="s">
        <v>138</v>
      </c>
      <c r="J104" s="53">
        <v>0</v>
      </c>
      <c r="K104" s="53">
        <v>50000</v>
      </c>
      <c r="L104" s="53">
        <v>50000</v>
      </c>
    </row>
    <row r="105" spans="2:12" x14ac:dyDescent="0.3">
      <c r="B105" s="5"/>
      <c r="C105" s="69" t="s">
        <v>44</v>
      </c>
      <c r="D105" s="36">
        <v>585</v>
      </c>
      <c r="E105" s="32" t="s">
        <v>8</v>
      </c>
      <c r="F105" s="32" t="s">
        <v>9</v>
      </c>
      <c r="G105" s="55" t="s">
        <v>45</v>
      </c>
      <c r="H105" s="32"/>
      <c r="I105" s="52"/>
      <c r="J105" s="53">
        <f>J106</f>
        <v>0</v>
      </c>
      <c r="K105" s="53">
        <f>K106</f>
        <v>0</v>
      </c>
      <c r="L105" s="53">
        <f>L106</f>
        <v>0</v>
      </c>
    </row>
    <row r="106" spans="2:12" x14ac:dyDescent="0.3">
      <c r="B106" s="5"/>
      <c r="C106" s="36" t="s">
        <v>10</v>
      </c>
      <c r="D106" s="36">
        <v>585</v>
      </c>
      <c r="E106" s="36" t="s">
        <v>8</v>
      </c>
      <c r="F106" s="36" t="s">
        <v>9</v>
      </c>
      <c r="G106" s="32" t="s">
        <v>45</v>
      </c>
      <c r="H106" s="51">
        <v>612</v>
      </c>
      <c r="I106" s="52" t="s">
        <v>138</v>
      </c>
      <c r="J106" s="53">
        <v>0</v>
      </c>
      <c r="K106" s="53">
        <v>0</v>
      </c>
      <c r="L106" s="53">
        <v>0</v>
      </c>
    </row>
    <row r="107" spans="2:12" x14ac:dyDescent="0.3">
      <c r="B107" s="5"/>
      <c r="C107" s="69" t="s">
        <v>53</v>
      </c>
      <c r="D107" s="36">
        <v>585</v>
      </c>
      <c r="E107" s="32" t="s">
        <v>8</v>
      </c>
      <c r="F107" s="32" t="s">
        <v>9</v>
      </c>
      <c r="G107" s="55" t="s">
        <v>52</v>
      </c>
      <c r="H107" s="32"/>
      <c r="I107" s="52"/>
      <c r="J107" s="53">
        <f>J108</f>
        <v>0</v>
      </c>
      <c r="K107" s="53">
        <f>K108</f>
        <v>0</v>
      </c>
      <c r="L107" s="53">
        <f>L108</f>
        <v>0</v>
      </c>
    </row>
    <row r="108" spans="2:12" x14ac:dyDescent="0.3">
      <c r="B108" s="5"/>
      <c r="C108" s="36" t="s">
        <v>10</v>
      </c>
      <c r="D108" s="36">
        <v>585</v>
      </c>
      <c r="E108" s="36" t="s">
        <v>8</v>
      </c>
      <c r="F108" s="36" t="s">
        <v>9</v>
      </c>
      <c r="G108" s="32" t="s">
        <v>52</v>
      </c>
      <c r="H108" s="51">
        <v>612</v>
      </c>
      <c r="I108" s="52" t="s">
        <v>138</v>
      </c>
      <c r="J108" s="53">
        <v>0</v>
      </c>
      <c r="K108" s="53">
        <v>0</v>
      </c>
      <c r="L108" s="53">
        <v>0</v>
      </c>
    </row>
    <row r="109" spans="2:12" x14ac:dyDescent="0.3">
      <c r="B109" s="5"/>
      <c r="C109" s="47" t="s">
        <v>129</v>
      </c>
      <c r="D109" s="36">
        <v>585</v>
      </c>
      <c r="E109" s="32" t="s">
        <v>8</v>
      </c>
      <c r="F109" s="32" t="s">
        <v>9</v>
      </c>
      <c r="G109" s="55" t="s">
        <v>116</v>
      </c>
      <c r="H109" s="32"/>
      <c r="I109" s="52"/>
      <c r="J109" s="53">
        <f>J110</f>
        <v>0</v>
      </c>
      <c r="K109" s="53">
        <f>K110</f>
        <v>0</v>
      </c>
      <c r="L109" s="53">
        <f>L110</f>
        <v>0</v>
      </c>
    </row>
    <row r="110" spans="2:12" x14ac:dyDescent="0.3">
      <c r="B110" s="5"/>
      <c r="C110" s="36" t="s">
        <v>10</v>
      </c>
      <c r="D110" s="36">
        <v>585</v>
      </c>
      <c r="E110" s="36" t="s">
        <v>8</v>
      </c>
      <c r="F110" s="36" t="s">
        <v>9</v>
      </c>
      <c r="G110" s="32" t="s">
        <v>116</v>
      </c>
      <c r="H110" s="51">
        <v>612</v>
      </c>
      <c r="I110" s="52" t="s">
        <v>138</v>
      </c>
      <c r="J110" s="53">
        <v>0</v>
      </c>
      <c r="K110" s="53">
        <v>0</v>
      </c>
      <c r="L110" s="53">
        <v>0</v>
      </c>
    </row>
    <row r="111" spans="2:12" x14ac:dyDescent="0.3">
      <c r="B111" s="5"/>
      <c r="C111" s="47" t="s">
        <v>23</v>
      </c>
      <c r="D111" s="36">
        <v>585</v>
      </c>
      <c r="E111" s="36" t="s">
        <v>8</v>
      </c>
      <c r="F111" s="36" t="s">
        <v>9</v>
      </c>
      <c r="G111" s="47" t="s">
        <v>24</v>
      </c>
      <c r="H111" s="36"/>
      <c r="I111" s="56"/>
      <c r="J111" s="53">
        <f>J112</f>
        <v>32400</v>
      </c>
      <c r="K111" s="53">
        <f>K112</f>
        <v>32400</v>
      </c>
      <c r="L111" s="53">
        <f>L112</f>
        <v>32400</v>
      </c>
    </row>
    <row r="112" spans="2:12" x14ac:dyDescent="0.3">
      <c r="B112" s="5"/>
      <c r="C112" s="36" t="s">
        <v>10</v>
      </c>
      <c r="D112" s="36">
        <v>585</v>
      </c>
      <c r="E112" s="36" t="s">
        <v>8</v>
      </c>
      <c r="F112" s="36" t="s">
        <v>9</v>
      </c>
      <c r="G112" s="36" t="s">
        <v>24</v>
      </c>
      <c r="H112" s="36">
        <v>612</v>
      </c>
      <c r="I112" s="52" t="s">
        <v>138</v>
      </c>
      <c r="J112" s="53">
        <v>32400</v>
      </c>
      <c r="K112" s="53">
        <v>32400</v>
      </c>
      <c r="L112" s="53">
        <v>32400</v>
      </c>
    </row>
    <row r="113" spans="2:12" x14ac:dyDescent="0.3">
      <c r="B113" s="5"/>
      <c r="C113" s="47" t="s">
        <v>51</v>
      </c>
      <c r="D113" s="36">
        <v>585</v>
      </c>
      <c r="E113" s="36" t="s">
        <v>8</v>
      </c>
      <c r="F113" s="36" t="s">
        <v>9</v>
      </c>
      <c r="G113" s="47" t="s">
        <v>50</v>
      </c>
      <c r="H113" s="36"/>
      <c r="I113" s="56"/>
      <c r="J113" s="53">
        <f>J114</f>
        <v>0</v>
      </c>
      <c r="K113" s="53">
        <v>0</v>
      </c>
      <c r="L113" s="53">
        <v>0</v>
      </c>
    </row>
    <row r="114" spans="2:12" x14ac:dyDescent="0.3">
      <c r="B114" s="5"/>
      <c r="C114" s="36" t="s">
        <v>10</v>
      </c>
      <c r="D114" s="36">
        <v>585</v>
      </c>
      <c r="E114" s="36" t="s">
        <v>8</v>
      </c>
      <c r="F114" s="36" t="s">
        <v>9</v>
      </c>
      <c r="G114" s="36" t="s">
        <v>50</v>
      </c>
      <c r="H114" s="36">
        <v>612</v>
      </c>
      <c r="I114" s="52" t="s">
        <v>138</v>
      </c>
      <c r="J114" s="53">
        <v>0</v>
      </c>
      <c r="K114" s="53">
        <v>0</v>
      </c>
      <c r="L114" s="53">
        <v>0</v>
      </c>
    </row>
    <row r="115" spans="2:12" x14ac:dyDescent="0.3">
      <c r="B115" s="5"/>
      <c r="C115" s="47" t="s">
        <v>41</v>
      </c>
      <c r="D115" s="36">
        <v>585</v>
      </c>
      <c r="E115" s="36" t="s">
        <v>8</v>
      </c>
      <c r="F115" s="36" t="s">
        <v>9</v>
      </c>
      <c r="G115" s="47" t="s">
        <v>42</v>
      </c>
      <c r="H115" s="36"/>
      <c r="I115" s="56"/>
      <c r="J115" s="53">
        <f>J116</f>
        <v>0</v>
      </c>
      <c r="K115" s="53">
        <f>K116</f>
        <v>15500</v>
      </c>
      <c r="L115" s="53">
        <f>L116</f>
        <v>15500</v>
      </c>
    </row>
    <row r="116" spans="2:12" x14ac:dyDescent="0.3">
      <c r="B116" s="5"/>
      <c r="C116" s="36" t="s">
        <v>10</v>
      </c>
      <c r="D116" s="36">
        <v>585</v>
      </c>
      <c r="E116" s="36" t="s">
        <v>8</v>
      </c>
      <c r="F116" s="36" t="s">
        <v>9</v>
      </c>
      <c r="G116" s="36" t="s">
        <v>42</v>
      </c>
      <c r="H116" s="36">
        <v>612</v>
      </c>
      <c r="I116" s="52" t="s">
        <v>138</v>
      </c>
      <c r="J116" s="53">
        <v>0</v>
      </c>
      <c r="K116" s="53">
        <v>15500</v>
      </c>
      <c r="L116" s="53">
        <v>15500</v>
      </c>
    </row>
    <row r="117" spans="2:12" hidden="1" x14ac:dyDescent="0.3">
      <c r="B117" s="5"/>
      <c r="C117" s="36" t="s">
        <v>63</v>
      </c>
      <c r="D117" s="36">
        <v>585</v>
      </c>
      <c r="E117" s="36" t="s">
        <v>8</v>
      </c>
      <c r="F117" s="36" t="s">
        <v>9</v>
      </c>
      <c r="G117" s="47" t="s">
        <v>62</v>
      </c>
      <c r="H117" s="36"/>
      <c r="I117" s="56"/>
      <c r="J117" s="53">
        <f>J118</f>
        <v>0</v>
      </c>
      <c r="K117" s="53">
        <f>K118</f>
        <v>0</v>
      </c>
      <c r="L117" s="53">
        <f>L118</f>
        <v>0</v>
      </c>
    </row>
    <row r="118" spans="2:12" hidden="1" x14ac:dyDescent="0.3">
      <c r="B118" s="5"/>
      <c r="C118" s="36" t="s">
        <v>10</v>
      </c>
      <c r="D118" s="36">
        <v>585</v>
      </c>
      <c r="E118" s="36" t="s">
        <v>8</v>
      </c>
      <c r="F118" s="36" t="s">
        <v>9</v>
      </c>
      <c r="G118" s="36" t="s">
        <v>62</v>
      </c>
      <c r="H118" s="36">
        <v>612</v>
      </c>
      <c r="I118" s="56"/>
      <c r="J118" s="53"/>
      <c r="K118" s="53"/>
      <c r="L118" s="53"/>
    </row>
    <row r="119" spans="2:12" x14ac:dyDescent="0.3">
      <c r="B119" s="5"/>
      <c r="C119" s="47" t="s">
        <v>25</v>
      </c>
      <c r="D119" s="36">
        <v>585</v>
      </c>
      <c r="E119" s="36" t="s">
        <v>8</v>
      </c>
      <c r="F119" s="36" t="s">
        <v>9</v>
      </c>
      <c r="G119" s="47" t="s">
        <v>26</v>
      </c>
      <c r="H119" s="36"/>
      <c r="I119" s="56"/>
      <c r="J119" s="53">
        <f>J120</f>
        <v>75900</v>
      </c>
      <c r="K119" s="53">
        <f>K120</f>
        <v>75000</v>
      </c>
      <c r="L119" s="53">
        <f>L120</f>
        <v>75000</v>
      </c>
    </row>
    <row r="120" spans="2:12" x14ac:dyDescent="0.3">
      <c r="B120" s="5"/>
      <c r="C120" s="36" t="s">
        <v>10</v>
      </c>
      <c r="D120" s="36">
        <v>585</v>
      </c>
      <c r="E120" s="36" t="s">
        <v>8</v>
      </c>
      <c r="F120" s="36" t="s">
        <v>9</v>
      </c>
      <c r="G120" s="36" t="s">
        <v>26</v>
      </c>
      <c r="H120" s="36">
        <v>612</v>
      </c>
      <c r="I120" s="52" t="s">
        <v>138</v>
      </c>
      <c r="J120" s="53">
        <v>75900</v>
      </c>
      <c r="K120" s="53">
        <v>75000</v>
      </c>
      <c r="L120" s="53">
        <v>75000</v>
      </c>
    </row>
    <row r="121" spans="2:12" x14ac:dyDescent="0.3">
      <c r="B121" s="5"/>
      <c r="C121" s="47" t="s">
        <v>39</v>
      </c>
      <c r="D121" s="36">
        <v>585</v>
      </c>
      <c r="E121" s="36" t="s">
        <v>8</v>
      </c>
      <c r="F121" s="36" t="s">
        <v>9</v>
      </c>
      <c r="G121" s="47" t="s">
        <v>40</v>
      </c>
      <c r="H121" s="36"/>
      <c r="I121" s="56"/>
      <c r="J121" s="53">
        <f>J122</f>
        <v>0</v>
      </c>
      <c r="K121" s="53">
        <f>K122</f>
        <v>68000</v>
      </c>
      <c r="L121" s="53">
        <f>L122</f>
        <v>68000</v>
      </c>
    </row>
    <row r="122" spans="2:12" ht="14.25" customHeight="1" x14ac:dyDescent="0.3">
      <c r="B122" s="5"/>
      <c r="C122" s="36" t="s">
        <v>10</v>
      </c>
      <c r="D122" s="36">
        <v>585</v>
      </c>
      <c r="E122" s="36" t="s">
        <v>8</v>
      </c>
      <c r="F122" s="36" t="s">
        <v>9</v>
      </c>
      <c r="G122" s="54" t="s">
        <v>40</v>
      </c>
      <c r="H122" s="36">
        <v>612</v>
      </c>
      <c r="I122" s="52" t="s">
        <v>138</v>
      </c>
      <c r="J122" s="53">
        <v>0</v>
      </c>
      <c r="K122" s="53">
        <v>68000</v>
      </c>
      <c r="L122" s="53">
        <v>68000</v>
      </c>
    </row>
    <row r="123" spans="2:12" ht="24" hidden="1" x14ac:dyDescent="0.3">
      <c r="B123" s="5"/>
      <c r="C123" s="55" t="s">
        <v>131</v>
      </c>
      <c r="D123" s="36">
        <v>585</v>
      </c>
      <c r="E123" s="36" t="s">
        <v>8</v>
      </c>
      <c r="F123" s="36" t="s">
        <v>9</v>
      </c>
      <c r="G123" s="47" t="s">
        <v>130</v>
      </c>
      <c r="H123" s="36"/>
      <c r="I123" s="56"/>
      <c r="J123" s="53">
        <f>J124</f>
        <v>0</v>
      </c>
      <c r="K123" s="53">
        <f>K124</f>
        <v>0</v>
      </c>
      <c r="L123" s="53">
        <f>L124</f>
        <v>0</v>
      </c>
    </row>
    <row r="124" spans="2:12" ht="24.6" hidden="1" x14ac:dyDescent="0.3">
      <c r="B124" s="5"/>
      <c r="C124" s="32" t="s">
        <v>132</v>
      </c>
      <c r="D124" s="36">
        <v>585</v>
      </c>
      <c r="E124" s="36" t="s">
        <v>8</v>
      </c>
      <c r="F124" s="36" t="s">
        <v>9</v>
      </c>
      <c r="G124" s="54" t="s">
        <v>130</v>
      </c>
      <c r="H124" s="36">
        <v>464</v>
      </c>
      <c r="I124" s="52" t="s">
        <v>138</v>
      </c>
      <c r="J124" s="53"/>
      <c r="K124" s="53"/>
      <c r="L124" s="53"/>
    </row>
    <row r="125" spans="2:12" ht="16.5" hidden="1" customHeight="1" x14ac:dyDescent="0.3">
      <c r="B125" s="5"/>
      <c r="C125" s="36" t="s">
        <v>119</v>
      </c>
      <c r="D125" s="36">
        <v>585</v>
      </c>
      <c r="E125" s="70" t="s">
        <v>8</v>
      </c>
      <c r="F125" s="70" t="s">
        <v>59</v>
      </c>
      <c r="G125" s="54"/>
      <c r="H125" s="36"/>
      <c r="I125" s="56"/>
      <c r="J125" s="53">
        <f>J126+J130</f>
        <v>0</v>
      </c>
      <c r="K125" s="53">
        <f>K126+K130</f>
        <v>0</v>
      </c>
      <c r="L125" s="53">
        <f>L126+L130</f>
        <v>0</v>
      </c>
    </row>
    <row r="126" spans="2:12" ht="18.75" hidden="1" customHeight="1" x14ac:dyDescent="0.3">
      <c r="B126" s="5"/>
      <c r="C126" s="32" t="s">
        <v>66</v>
      </c>
      <c r="D126" s="36">
        <v>585</v>
      </c>
      <c r="E126" s="36" t="s">
        <v>8</v>
      </c>
      <c r="F126" s="70" t="s">
        <v>59</v>
      </c>
      <c r="G126" s="47"/>
      <c r="H126" s="36"/>
      <c r="I126" s="56"/>
      <c r="J126" s="53">
        <f>J127+J128+J129</f>
        <v>0</v>
      </c>
      <c r="K126" s="53">
        <f>K127+K128+K129</f>
        <v>0</v>
      </c>
      <c r="L126" s="53">
        <f>L127+L128+L129</f>
        <v>0</v>
      </c>
    </row>
    <row r="127" spans="2:12" ht="24.6" hidden="1" x14ac:dyDescent="0.3">
      <c r="B127" s="5"/>
      <c r="C127" s="32" t="s">
        <v>68</v>
      </c>
      <c r="D127" s="36">
        <v>585</v>
      </c>
      <c r="E127" s="36" t="s">
        <v>8</v>
      </c>
      <c r="F127" s="70" t="s">
        <v>59</v>
      </c>
      <c r="G127" s="47"/>
      <c r="H127" s="36">
        <v>612</v>
      </c>
      <c r="I127" s="56"/>
      <c r="J127" s="53"/>
      <c r="K127" s="53"/>
      <c r="L127" s="53"/>
    </row>
    <row r="128" spans="2:12" ht="24.6" hidden="1" x14ac:dyDescent="0.3">
      <c r="B128" s="5"/>
      <c r="C128" s="32" t="s">
        <v>49</v>
      </c>
      <c r="D128" s="36">
        <v>585</v>
      </c>
      <c r="E128" s="36" t="s">
        <v>8</v>
      </c>
      <c r="F128" s="70" t="s">
        <v>59</v>
      </c>
      <c r="G128" s="47"/>
      <c r="H128" s="36">
        <v>612</v>
      </c>
      <c r="I128" s="56"/>
      <c r="J128" s="53">
        <v>0</v>
      </c>
      <c r="K128" s="53">
        <v>0</v>
      </c>
      <c r="L128" s="53">
        <v>0</v>
      </c>
    </row>
    <row r="129" spans="2:12" ht="24.6" hidden="1" x14ac:dyDescent="0.3">
      <c r="B129" s="5"/>
      <c r="C129" s="32" t="s">
        <v>67</v>
      </c>
      <c r="D129" s="36">
        <v>585</v>
      </c>
      <c r="E129" s="36" t="s">
        <v>8</v>
      </c>
      <c r="F129" s="70" t="s">
        <v>59</v>
      </c>
      <c r="G129" s="47"/>
      <c r="H129" s="36">
        <v>612</v>
      </c>
      <c r="I129" s="56"/>
      <c r="J129" s="53">
        <v>0</v>
      </c>
      <c r="K129" s="53">
        <v>0</v>
      </c>
      <c r="L129" s="53">
        <v>0</v>
      </c>
    </row>
    <row r="130" spans="2:12" ht="35.4" hidden="1" x14ac:dyDescent="0.3">
      <c r="B130" s="5"/>
      <c r="C130" s="55" t="s">
        <v>118</v>
      </c>
      <c r="D130" s="36">
        <v>585</v>
      </c>
      <c r="E130" s="36" t="s">
        <v>8</v>
      </c>
      <c r="F130" s="70" t="s">
        <v>59</v>
      </c>
      <c r="G130" s="47" t="s">
        <v>120</v>
      </c>
      <c r="H130" s="36"/>
      <c r="I130" s="56"/>
      <c r="J130" s="53">
        <f>J131+J132+J133</f>
        <v>0</v>
      </c>
      <c r="K130" s="53">
        <f>K131</f>
        <v>0</v>
      </c>
      <c r="L130" s="53">
        <f>L131</f>
        <v>0</v>
      </c>
    </row>
    <row r="131" spans="2:12" hidden="1" x14ac:dyDescent="0.3">
      <c r="B131" s="5"/>
      <c r="C131" s="36" t="s">
        <v>126</v>
      </c>
      <c r="D131" s="36">
        <v>585</v>
      </c>
      <c r="E131" s="36" t="s">
        <v>8</v>
      </c>
      <c r="F131" s="70" t="s">
        <v>59</v>
      </c>
      <c r="G131" s="54" t="s">
        <v>120</v>
      </c>
      <c r="H131" s="36">
        <v>612</v>
      </c>
      <c r="I131" s="56" t="s">
        <v>59</v>
      </c>
      <c r="J131" s="53">
        <v>0</v>
      </c>
      <c r="K131" s="62">
        <v>0</v>
      </c>
      <c r="L131" s="62">
        <v>0</v>
      </c>
    </row>
    <row r="132" spans="2:12" hidden="1" x14ac:dyDescent="0.3">
      <c r="B132" s="5"/>
      <c r="C132" s="36" t="s">
        <v>126</v>
      </c>
      <c r="D132" s="36">
        <v>585</v>
      </c>
      <c r="E132" s="36" t="s">
        <v>8</v>
      </c>
      <c r="F132" s="70" t="s">
        <v>59</v>
      </c>
      <c r="G132" s="54" t="s">
        <v>120</v>
      </c>
      <c r="H132" s="36">
        <v>612</v>
      </c>
      <c r="I132" s="56" t="s">
        <v>125</v>
      </c>
      <c r="J132" s="53">
        <v>0</v>
      </c>
      <c r="K132" s="53">
        <v>0</v>
      </c>
      <c r="L132" s="53">
        <v>0</v>
      </c>
    </row>
    <row r="133" spans="2:12" hidden="1" x14ac:dyDescent="0.3">
      <c r="B133" s="5"/>
      <c r="C133" s="36" t="s">
        <v>126</v>
      </c>
      <c r="D133" s="36">
        <v>585</v>
      </c>
      <c r="E133" s="36" t="s">
        <v>8</v>
      </c>
      <c r="F133" s="70" t="s">
        <v>59</v>
      </c>
      <c r="G133" s="54" t="s">
        <v>120</v>
      </c>
      <c r="H133" s="36">
        <v>612</v>
      </c>
      <c r="I133" s="52" t="s">
        <v>138</v>
      </c>
      <c r="J133" s="53">
        <v>0</v>
      </c>
      <c r="K133" s="62">
        <v>0</v>
      </c>
      <c r="L133" s="62">
        <v>0</v>
      </c>
    </row>
    <row r="134" spans="2:12" hidden="1" x14ac:dyDescent="0.3">
      <c r="B134" s="5"/>
      <c r="C134" s="36" t="s">
        <v>97</v>
      </c>
      <c r="D134" s="36">
        <v>585</v>
      </c>
      <c r="E134" s="36" t="s">
        <v>8</v>
      </c>
      <c r="F134" s="70" t="s">
        <v>8</v>
      </c>
      <c r="G134" s="36"/>
      <c r="H134" s="36"/>
      <c r="I134" s="56"/>
      <c r="J134" s="53">
        <f>J135+J138</f>
        <v>0</v>
      </c>
      <c r="K134" s="53">
        <f>K135+K138</f>
        <v>0</v>
      </c>
      <c r="L134" s="53">
        <f>L135+L138</f>
        <v>0</v>
      </c>
    </row>
    <row r="135" spans="2:12" hidden="1" x14ac:dyDescent="0.3">
      <c r="B135" s="5"/>
      <c r="C135" s="5"/>
      <c r="D135" s="36">
        <v>585</v>
      </c>
      <c r="E135" s="32" t="s">
        <v>8</v>
      </c>
      <c r="F135" s="70" t="s">
        <v>8</v>
      </c>
      <c r="G135" s="55"/>
      <c r="H135" s="51"/>
      <c r="I135" s="52"/>
      <c r="J135" s="62">
        <f>J136+J137</f>
        <v>0</v>
      </c>
      <c r="K135" s="62">
        <f>K136+K137</f>
        <v>0</v>
      </c>
      <c r="L135" s="62">
        <f>L136+L137</f>
        <v>0</v>
      </c>
    </row>
    <row r="136" spans="2:12" hidden="1" x14ac:dyDescent="0.3">
      <c r="B136" s="5"/>
      <c r="C136" s="32"/>
      <c r="D136" s="36">
        <v>585</v>
      </c>
      <c r="E136" s="32" t="s">
        <v>8</v>
      </c>
      <c r="F136" s="70" t="s">
        <v>8</v>
      </c>
      <c r="G136" s="63"/>
      <c r="H136" s="32">
        <v>611</v>
      </c>
      <c r="I136" s="52"/>
      <c r="J136" s="62"/>
      <c r="K136" s="62"/>
      <c r="L136" s="62"/>
    </row>
    <row r="137" spans="2:12" hidden="1" x14ac:dyDescent="0.3">
      <c r="B137" s="5"/>
      <c r="C137" s="32"/>
      <c r="D137" s="36">
        <v>585</v>
      </c>
      <c r="E137" s="36" t="s">
        <v>8</v>
      </c>
      <c r="F137" s="70" t="s">
        <v>8</v>
      </c>
      <c r="G137" s="54"/>
      <c r="H137" s="36">
        <v>611</v>
      </c>
      <c r="I137" s="56"/>
      <c r="J137" s="53"/>
      <c r="K137" s="53"/>
      <c r="L137" s="53"/>
    </row>
    <row r="138" spans="2:12" hidden="1" x14ac:dyDescent="0.3">
      <c r="B138" s="5"/>
      <c r="C138" s="55"/>
      <c r="D138" s="36">
        <v>585</v>
      </c>
      <c r="E138" s="59" t="s">
        <v>8</v>
      </c>
      <c r="F138" s="71" t="s">
        <v>8</v>
      </c>
      <c r="G138" s="31"/>
      <c r="H138" s="36"/>
      <c r="I138" s="72"/>
      <c r="J138" s="73">
        <f>J139</f>
        <v>0</v>
      </c>
      <c r="K138" s="73">
        <f>K139</f>
        <v>0</v>
      </c>
      <c r="L138" s="73">
        <f>L139</f>
        <v>0</v>
      </c>
    </row>
    <row r="139" spans="2:12" hidden="1" x14ac:dyDescent="0.3">
      <c r="B139" s="5"/>
      <c r="C139" s="32"/>
      <c r="D139" s="36">
        <v>585</v>
      </c>
      <c r="E139" s="36" t="s">
        <v>8</v>
      </c>
      <c r="F139" s="70" t="s">
        <v>8</v>
      </c>
      <c r="G139" s="33"/>
      <c r="H139" s="36">
        <v>611</v>
      </c>
      <c r="I139" s="72"/>
      <c r="J139" s="73"/>
      <c r="K139" s="73"/>
      <c r="L139" s="73"/>
    </row>
    <row r="140" spans="2:12" ht="17.25" customHeight="1" x14ac:dyDescent="0.3">
      <c r="B140" s="5"/>
      <c r="C140" s="74" t="s">
        <v>111</v>
      </c>
      <c r="D140" s="36">
        <v>585</v>
      </c>
      <c r="E140" s="36" t="s">
        <v>8</v>
      </c>
      <c r="F140" s="70" t="s">
        <v>112</v>
      </c>
      <c r="G140" s="36"/>
      <c r="H140" s="36"/>
      <c r="I140" s="72"/>
      <c r="J140" s="73">
        <f>J141+J145+J148</f>
        <v>1359073.73</v>
      </c>
      <c r="K140" s="73">
        <f>K141+K145+K148</f>
        <v>1584703.47</v>
      </c>
      <c r="L140" s="73">
        <f>L141+L145+L148</f>
        <v>1625083.53</v>
      </c>
    </row>
    <row r="141" spans="2:12" ht="24" x14ac:dyDescent="0.3">
      <c r="B141" s="5"/>
      <c r="C141" s="75" t="s">
        <v>113</v>
      </c>
      <c r="D141" s="36">
        <v>585</v>
      </c>
      <c r="E141" s="47" t="s">
        <v>8</v>
      </c>
      <c r="F141" s="31" t="s">
        <v>112</v>
      </c>
      <c r="G141" s="55" t="s">
        <v>117</v>
      </c>
      <c r="H141" s="51"/>
      <c r="I141" s="72"/>
      <c r="J141" s="73">
        <f>J142+J143+J144</f>
        <v>233845.43</v>
      </c>
      <c r="K141" s="73">
        <f>K142+K143+K144</f>
        <v>233845.43</v>
      </c>
      <c r="L141" s="73">
        <f>L142+L143+L144</f>
        <v>274225.49</v>
      </c>
    </row>
    <row r="142" spans="2:12" x14ac:dyDescent="0.3">
      <c r="B142" s="5"/>
      <c r="C142" s="32" t="s">
        <v>126</v>
      </c>
      <c r="D142" s="36">
        <v>585</v>
      </c>
      <c r="E142" s="54" t="s">
        <v>8</v>
      </c>
      <c r="F142" s="33" t="s">
        <v>112</v>
      </c>
      <c r="G142" s="63" t="s">
        <v>117</v>
      </c>
      <c r="H142" s="51">
        <v>612</v>
      </c>
      <c r="I142" s="72" t="s">
        <v>59</v>
      </c>
      <c r="J142" s="73">
        <v>228939.35</v>
      </c>
      <c r="K142" s="73">
        <v>228939.35</v>
      </c>
      <c r="L142" s="73">
        <v>246556.15</v>
      </c>
    </row>
    <row r="143" spans="2:12" x14ac:dyDescent="0.3">
      <c r="B143" s="5"/>
      <c r="C143" s="32" t="s">
        <v>126</v>
      </c>
      <c r="D143" s="36">
        <v>585</v>
      </c>
      <c r="E143" s="54" t="s">
        <v>8</v>
      </c>
      <c r="F143" s="33" t="s">
        <v>112</v>
      </c>
      <c r="G143" s="63" t="s">
        <v>117</v>
      </c>
      <c r="H143" s="51">
        <v>612</v>
      </c>
      <c r="I143" s="72" t="s">
        <v>125</v>
      </c>
      <c r="J143" s="73">
        <v>4672.24</v>
      </c>
      <c r="K143" s="73">
        <v>4672.24</v>
      </c>
      <c r="L143" s="73">
        <v>27395.119999999999</v>
      </c>
    </row>
    <row r="144" spans="2:12" x14ac:dyDescent="0.3">
      <c r="B144" s="5"/>
      <c r="C144" s="32" t="s">
        <v>126</v>
      </c>
      <c r="D144" s="36">
        <v>585</v>
      </c>
      <c r="E144" s="54" t="s">
        <v>8</v>
      </c>
      <c r="F144" s="33" t="s">
        <v>112</v>
      </c>
      <c r="G144" s="63" t="s">
        <v>117</v>
      </c>
      <c r="H144" s="32">
        <v>612</v>
      </c>
      <c r="I144" s="52" t="s">
        <v>138</v>
      </c>
      <c r="J144" s="73">
        <v>233.84</v>
      </c>
      <c r="K144" s="73">
        <v>233.84</v>
      </c>
      <c r="L144" s="73">
        <v>274.22000000000003</v>
      </c>
    </row>
    <row r="145" spans="2:13" x14ac:dyDescent="0.3">
      <c r="B145" s="5"/>
      <c r="C145" s="55" t="s">
        <v>93</v>
      </c>
      <c r="D145" s="36">
        <v>585</v>
      </c>
      <c r="E145" s="47" t="s">
        <v>8</v>
      </c>
      <c r="F145" s="31" t="s">
        <v>112</v>
      </c>
      <c r="G145" s="55" t="s">
        <v>156</v>
      </c>
      <c r="H145" s="51"/>
      <c r="I145" s="72"/>
      <c r="J145" s="73">
        <f>J146+J147</f>
        <v>638765.79</v>
      </c>
      <c r="K145" s="73">
        <f>K146+K147</f>
        <v>871148.45</v>
      </c>
      <c r="L145" s="73">
        <f>L146+L147</f>
        <v>871148.45</v>
      </c>
    </row>
    <row r="146" spans="2:13" x14ac:dyDescent="0.3">
      <c r="B146" s="5"/>
      <c r="C146" s="32" t="s">
        <v>69</v>
      </c>
      <c r="D146" s="36">
        <v>585</v>
      </c>
      <c r="E146" s="54" t="s">
        <v>8</v>
      </c>
      <c r="F146" s="33" t="s">
        <v>112</v>
      </c>
      <c r="G146" s="63" t="s">
        <v>156</v>
      </c>
      <c r="H146" s="32">
        <v>611</v>
      </c>
      <c r="I146" s="72" t="s">
        <v>125</v>
      </c>
      <c r="J146" s="73">
        <v>613217.25</v>
      </c>
      <c r="K146" s="73">
        <v>834745.5</v>
      </c>
      <c r="L146" s="73">
        <v>834745.5</v>
      </c>
    </row>
    <row r="147" spans="2:13" x14ac:dyDescent="0.3">
      <c r="B147" s="5"/>
      <c r="C147" s="32" t="s">
        <v>15</v>
      </c>
      <c r="D147" s="36">
        <v>585</v>
      </c>
      <c r="E147" s="54" t="s">
        <v>8</v>
      </c>
      <c r="F147" s="33" t="s">
        <v>112</v>
      </c>
      <c r="G147" s="54" t="s">
        <v>156</v>
      </c>
      <c r="H147" s="36">
        <v>611</v>
      </c>
      <c r="I147" s="52" t="s">
        <v>138</v>
      </c>
      <c r="J147" s="73">
        <v>25548.54</v>
      </c>
      <c r="K147" s="73">
        <v>36402.949999999997</v>
      </c>
      <c r="L147" s="73">
        <v>36402.949999999997</v>
      </c>
    </row>
    <row r="148" spans="2:13" x14ac:dyDescent="0.3">
      <c r="B148" s="5"/>
      <c r="C148" s="55" t="s">
        <v>94</v>
      </c>
      <c r="D148" s="36">
        <v>585</v>
      </c>
      <c r="E148" s="47" t="s">
        <v>8</v>
      </c>
      <c r="F148" s="31" t="s">
        <v>112</v>
      </c>
      <c r="G148" s="31" t="s">
        <v>157</v>
      </c>
      <c r="H148" s="36"/>
      <c r="I148" s="72"/>
      <c r="J148" s="73">
        <f>J149</f>
        <v>486462.51</v>
      </c>
      <c r="K148" s="73">
        <f>K149</f>
        <v>479709.59</v>
      </c>
      <c r="L148" s="73">
        <f>L149</f>
        <v>479709.59</v>
      </c>
    </row>
    <row r="149" spans="2:13" x14ac:dyDescent="0.3">
      <c r="B149" s="5"/>
      <c r="C149" s="32" t="s">
        <v>69</v>
      </c>
      <c r="D149" s="36">
        <v>585</v>
      </c>
      <c r="E149" s="54" t="s">
        <v>8</v>
      </c>
      <c r="F149" s="33" t="s">
        <v>112</v>
      </c>
      <c r="G149" s="33" t="s">
        <v>157</v>
      </c>
      <c r="H149" s="36">
        <v>611</v>
      </c>
      <c r="I149" s="52" t="s">
        <v>138</v>
      </c>
      <c r="J149" s="73">
        <v>486462.51</v>
      </c>
      <c r="K149" s="73">
        <v>479709.59</v>
      </c>
      <c r="L149" s="73">
        <v>479709.59</v>
      </c>
    </row>
    <row r="150" spans="2:13" x14ac:dyDescent="0.3">
      <c r="B150" s="5"/>
      <c r="C150" s="76" t="s">
        <v>96</v>
      </c>
      <c r="D150" s="36">
        <v>585</v>
      </c>
      <c r="E150" s="77">
        <v>10</v>
      </c>
      <c r="F150" s="70" t="s">
        <v>58</v>
      </c>
      <c r="G150" s="78"/>
      <c r="H150" s="77"/>
      <c r="I150" s="72"/>
      <c r="J150" s="73">
        <f>J151</f>
        <v>4449700</v>
      </c>
      <c r="K150" s="73">
        <f>K151</f>
        <v>4449700</v>
      </c>
      <c r="L150" s="73">
        <f>L151</f>
        <v>4449700</v>
      </c>
    </row>
    <row r="151" spans="2:13" x14ac:dyDescent="0.3">
      <c r="B151" s="5"/>
      <c r="C151" s="74" t="s">
        <v>99</v>
      </c>
      <c r="D151" s="36">
        <v>585</v>
      </c>
      <c r="E151" s="77">
        <v>10</v>
      </c>
      <c r="F151" s="70" t="s">
        <v>59</v>
      </c>
      <c r="G151" s="78"/>
      <c r="H151" s="77"/>
      <c r="I151" s="72"/>
      <c r="J151" s="73">
        <f>J152+J154+J156</f>
        <v>4449700</v>
      </c>
      <c r="K151" s="73">
        <f>K152+K154+K156</f>
        <v>4449700</v>
      </c>
      <c r="L151" s="73">
        <f>L152+L154+L156</f>
        <v>4449700</v>
      </c>
    </row>
    <row r="152" spans="2:13" ht="24" x14ac:dyDescent="0.3">
      <c r="B152" s="5"/>
      <c r="C152" s="55" t="s">
        <v>16</v>
      </c>
      <c r="D152" s="36">
        <v>585</v>
      </c>
      <c r="E152" s="77">
        <v>10</v>
      </c>
      <c r="F152" s="70" t="s">
        <v>59</v>
      </c>
      <c r="G152" s="47" t="s">
        <v>158</v>
      </c>
      <c r="H152" s="36"/>
      <c r="I152" s="56"/>
      <c r="J152" s="53">
        <f>J153</f>
        <v>0</v>
      </c>
      <c r="K152" s="53">
        <f>K153</f>
        <v>0</v>
      </c>
      <c r="L152" s="53">
        <f>L153</f>
        <v>0</v>
      </c>
    </row>
    <row r="153" spans="2:13" x14ac:dyDescent="0.3">
      <c r="B153" s="5"/>
      <c r="C153" s="36" t="s">
        <v>10</v>
      </c>
      <c r="D153" s="36">
        <v>585</v>
      </c>
      <c r="E153" s="77">
        <v>10</v>
      </c>
      <c r="F153" s="70" t="s">
        <v>59</v>
      </c>
      <c r="G153" s="54" t="s">
        <v>158</v>
      </c>
      <c r="H153" s="36">
        <v>612</v>
      </c>
      <c r="I153" s="56" t="s">
        <v>125</v>
      </c>
      <c r="J153" s="53">
        <v>0</v>
      </c>
      <c r="K153" s="53">
        <v>0</v>
      </c>
      <c r="L153" s="53">
        <v>0</v>
      </c>
    </row>
    <row r="154" spans="2:13" x14ac:dyDescent="0.3">
      <c r="B154" s="5"/>
      <c r="C154" s="55" t="s">
        <v>18</v>
      </c>
      <c r="D154" s="36">
        <v>585</v>
      </c>
      <c r="E154" s="77">
        <v>10</v>
      </c>
      <c r="F154" s="70" t="s">
        <v>59</v>
      </c>
      <c r="G154" s="47" t="s">
        <v>159</v>
      </c>
      <c r="H154" s="36"/>
      <c r="I154" s="56"/>
      <c r="J154" s="53">
        <f>J155</f>
        <v>991800</v>
      </c>
      <c r="K154" s="53">
        <f>K155</f>
        <v>991800</v>
      </c>
      <c r="L154" s="53">
        <f>L155</f>
        <v>991800</v>
      </c>
    </row>
    <row r="155" spans="2:13" x14ac:dyDescent="0.3">
      <c r="B155" s="5"/>
      <c r="C155" s="32" t="s">
        <v>15</v>
      </c>
      <c r="D155" s="36">
        <v>585</v>
      </c>
      <c r="E155" s="77">
        <v>10</v>
      </c>
      <c r="F155" s="70" t="s">
        <v>59</v>
      </c>
      <c r="G155" s="54" t="s">
        <v>159</v>
      </c>
      <c r="H155" s="36">
        <v>611</v>
      </c>
      <c r="I155" s="56" t="s">
        <v>125</v>
      </c>
      <c r="J155" s="98">
        <v>991800</v>
      </c>
      <c r="K155" s="98">
        <v>991800</v>
      </c>
      <c r="L155" s="98">
        <v>991800</v>
      </c>
      <c r="M155" s="1"/>
    </row>
    <row r="156" spans="2:13" ht="24" x14ac:dyDescent="0.3">
      <c r="B156" s="5"/>
      <c r="C156" s="55" t="s">
        <v>19</v>
      </c>
      <c r="D156" s="36">
        <v>585</v>
      </c>
      <c r="E156" s="77">
        <v>10</v>
      </c>
      <c r="F156" s="70" t="s">
        <v>59</v>
      </c>
      <c r="G156" s="47" t="s">
        <v>160</v>
      </c>
      <c r="H156" s="36"/>
      <c r="I156" s="56"/>
      <c r="J156" s="53">
        <f>J157</f>
        <v>3457900</v>
      </c>
      <c r="K156" s="53">
        <f>K157</f>
        <v>3457900</v>
      </c>
      <c r="L156" s="53">
        <f>L157</f>
        <v>3457900</v>
      </c>
      <c r="M156" s="1"/>
    </row>
    <row r="157" spans="2:13" ht="17.25" customHeight="1" x14ac:dyDescent="0.3">
      <c r="B157" s="5"/>
      <c r="C157" s="77" t="s">
        <v>10</v>
      </c>
      <c r="D157" s="36">
        <v>585</v>
      </c>
      <c r="E157" s="77">
        <v>10</v>
      </c>
      <c r="F157" s="79" t="s">
        <v>59</v>
      </c>
      <c r="G157" s="80" t="s">
        <v>160</v>
      </c>
      <c r="H157" s="77" t="s">
        <v>11</v>
      </c>
      <c r="I157" s="72" t="s">
        <v>125</v>
      </c>
      <c r="J157" s="73">
        <v>3457900</v>
      </c>
      <c r="K157" s="73">
        <v>3457900</v>
      </c>
      <c r="L157" s="73">
        <v>3457900</v>
      </c>
    </row>
    <row r="158" spans="2:13" ht="1.5" customHeight="1" thickBot="1" x14ac:dyDescent="0.35">
      <c r="B158" s="5"/>
      <c r="C158" s="81" t="s">
        <v>75</v>
      </c>
      <c r="D158" s="36">
        <v>585</v>
      </c>
      <c r="E158" s="77">
        <v>10</v>
      </c>
      <c r="F158" s="70" t="s">
        <v>74</v>
      </c>
      <c r="G158" s="37"/>
      <c r="H158" s="26"/>
      <c r="I158" s="56"/>
      <c r="J158" s="53">
        <f t="shared" ref="J158:L159" si="2">J159</f>
        <v>0</v>
      </c>
      <c r="K158" s="53">
        <f t="shared" si="2"/>
        <v>0</v>
      </c>
      <c r="L158" s="53">
        <f t="shared" si="2"/>
        <v>0</v>
      </c>
    </row>
    <row r="159" spans="2:13" ht="25.2" hidden="1" thickBot="1" x14ac:dyDescent="0.35">
      <c r="B159" s="5"/>
      <c r="C159" s="82" t="s">
        <v>17</v>
      </c>
      <c r="D159" s="36">
        <v>585</v>
      </c>
      <c r="E159" s="77">
        <v>10</v>
      </c>
      <c r="F159" s="70" t="s">
        <v>74</v>
      </c>
      <c r="G159" s="83" t="s">
        <v>28</v>
      </c>
      <c r="H159" s="46"/>
      <c r="I159" s="56"/>
      <c r="J159" s="53">
        <f t="shared" si="2"/>
        <v>0</v>
      </c>
      <c r="K159" s="53">
        <f t="shared" si="2"/>
        <v>0</v>
      </c>
      <c r="L159" s="53">
        <f t="shared" si="2"/>
        <v>0</v>
      </c>
    </row>
    <row r="160" spans="2:13" ht="15" hidden="1" thickBot="1" x14ac:dyDescent="0.35">
      <c r="B160" s="5"/>
      <c r="C160" s="26" t="s">
        <v>10</v>
      </c>
      <c r="D160" s="36">
        <v>585</v>
      </c>
      <c r="E160" s="77">
        <v>10</v>
      </c>
      <c r="F160" s="70" t="s">
        <v>74</v>
      </c>
      <c r="G160" s="83" t="s">
        <v>28</v>
      </c>
      <c r="H160" s="77">
        <v>612</v>
      </c>
      <c r="I160" s="72"/>
      <c r="J160" s="73"/>
      <c r="K160" s="73"/>
      <c r="L160" s="73"/>
    </row>
    <row r="161" spans="2:16" ht="15" thickBot="1" x14ac:dyDescent="0.35">
      <c r="B161" s="5"/>
      <c r="C161" s="84" t="s">
        <v>27</v>
      </c>
      <c r="D161" s="85"/>
      <c r="E161" s="85"/>
      <c r="F161" s="85"/>
      <c r="G161" s="86"/>
      <c r="H161" s="85"/>
      <c r="I161" s="87"/>
      <c r="J161" s="88">
        <f>J151+J134+J125+J23+J158+J13+J140</f>
        <v>105333293.73</v>
      </c>
      <c r="K161" s="88">
        <f>K151+K134+K125+K23+K158+K13+K140</f>
        <v>93365394.950000003</v>
      </c>
      <c r="L161" s="88">
        <f>L151+L134+L125+L23+L158+L13+L140</f>
        <v>93145439.780000001</v>
      </c>
    </row>
    <row r="162" spans="2:16" ht="14.1" customHeight="1" x14ac:dyDescent="0.3">
      <c r="B162" s="5"/>
      <c r="C162" s="20"/>
      <c r="D162" s="20"/>
      <c r="E162" s="20"/>
      <c r="F162" s="20"/>
      <c r="G162" s="20"/>
      <c r="H162" s="20"/>
      <c r="I162" s="89"/>
      <c r="J162" s="90"/>
      <c r="K162" s="5"/>
      <c r="L162" s="5"/>
    </row>
    <row r="163" spans="2:16" x14ac:dyDescent="0.3">
      <c r="B163" s="5"/>
      <c r="C163" s="91" t="s">
        <v>128</v>
      </c>
      <c r="D163" s="5"/>
      <c r="E163" s="5"/>
      <c r="F163" s="5"/>
      <c r="G163" s="5"/>
      <c r="H163" s="5"/>
      <c r="I163" s="10"/>
      <c r="J163" s="5"/>
      <c r="K163" s="5"/>
      <c r="L163" s="5"/>
    </row>
    <row r="164" spans="2:16" ht="17.25" customHeight="1" x14ac:dyDescent="0.3">
      <c r="B164" s="5"/>
      <c r="C164" s="92" t="s">
        <v>69</v>
      </c>
      <c r="D164" s="93"/>
      <c r="E164" s="93"/>
      <c r="F164" s="93"/>
      <c r="G164" s="93"/>
      <c r="H164" s="93">
        <v>611</v>
      </c>
      <c r="I164" s="94"/>
      <c r="J164" s="95">
        <f>J29+J31+J41+J42+J48+J49+J69+J90+J91+J128+J129+J136+J137+J155+J58+J139+J97+J98+J146+J147+J149+J67</f>
        <v>90076428.300000012</v>
      </c>
      <c r="K164" s="95">
        <f>K29+K31+K41+K42+K48+K49+K69+K90+K91+K128+K129+K136+K137+K155+K58+K139+K97+K98+K146+K147+K149+K67</f>
        <v>76649633.040000007</v>
      </c>
      <c r="L164" s="95">
        <f>L29+L31+L41+L42+L48+L49+L69+L90+L91+L128+L129+L136+L137+L155+L58+L139+L97+L98+L146+L147+L149+L67</f>
        <v>76493233.040000007</v>
      </c>
    </row>
    <row r="165" spans="2:16" x14ac:dyDescent="0.3">
      <c r="B165" s="5"/>
      <c r="C165" s="92" t="s">
        <v>10</v>
      </c>
      <c r="D165" s="96"/>
      <c r="E165" s="96"/>
      <c r="F165" s="96"/>
      <c r="G165" s="93"/>
      <c r="H165" s="93">
        <v>612</v>
      </c>
      <c r="I165" s="94"/>
      <c r="J165" s="95">
        <f>J60+J63+J64+J65+J70+J74+J78+J80+J82+J84+J86+J88+J104+J106+J108+J112+J114+J116+J118+J120+J122+J131+J132+J133+J153+J157+J94+J93+J160+J61+J54+J27+J38+J39+J56+J25+J102+J50+J32+J37+J44+J45+J46+J16+J100+J141+J110</f>
        <v>15256865.429999998</v>
      </c>
      <c r="K165" s="95">
        <f>K60+K63+K64+K65+K70+K74+K78+K80+K82+K84+K86+K88+K104+K106+K108+K112+K114+K116+K118+K120+K122+K131+K132+K133+K153+K157+K94+K93+K160+K61+K54+K27+K38+K39+K56+K25+K102+K50+K32+K37+K44+K45+K46+K16+K100+K141+K110</f>
        <v>16715761.91</v>
      </c>
      <c r="L165" s="95">
        <f>L60+L63+L64+L65+L70+L74+L78+L80+L82+L84+L86+L88+L104+L106+L108+L112+L114+L116+L118+L120+L122+L131+L132+L133+L153+L157+L94+L93+L160+L61+L54+L27+L38+L39+L56+L25+L102+L50+L32+L37+L44+L45+L46+L16+L100+L141+L110</f>
        <v>16652206.74</v>
      </c>
      <c r="N165" s="1"/>
      <c r="O165" s="1"/>
      <c r="P165" s="2"/>
    </row>
    <row r="166" spans="2:16" ht="24.6" x14ac:dyDescent="0.3">
      <c r="B166" s="5"/>
      <c r="C166" s="99" t="s">
        <v>132</v>
      </c>
      <c r="D166" s="96"/>
      <c r="E166" s="96"/>
      <c r="F166" s="96"/>
      <c r="G166" s="93"/>
      <c r="H166" s="93">
        <v>464</v>
      </c>
      <c r="I166" s="94"/>
      <c r="J166" s="95">
        <f>J124</f>
        <v>0</v>
      </c>
      <c r="K166" s="95">
        <f>K124</f>
        <v>0</v>
      </c>
      <c r="L166" s="95">
        <f>L124</f>
        <v>0</v>
      </c>
      <c r="N166" s="1"/>
      <c r="O166" s="1"/>
      <c r="P166" s="2"/>
    </row>
    <row r="167" spans="2:16" x14ac:dyDescent="0.3">
      <c r="B167" s="5"/>
      <c r="C167" s="5"/>
      <c r="D167" s="5"/>
      <c r="E167" s="5"/>
      <c r="F167" s="5"/>
      <c r="G167" s="5"/>
      <c r="H167" s="5"/>
      <c r="I167" s="10"/>
      <c r="J167" s="97">
        <f>SUM(J164:J166)</f>
        <v>105333293.73</v>
      </c>
      <c r="K167" s="97">
        <f>SUM(K164:K166)</f>
        <v>93365394.950000003</v>
      </c>
      <c r="L167" s="97">
        <f>SUM(L164:L166)</f>
        <v>93145439.780000001</v>
      </c>
      <c r="P167" s="3"/>
    </row>
    <row r="168" spans="2:16" x14ac:dyDescent="0.3">
      <c r="B168" s="5"/>
      <c r="C168" s="5"/>
      <c r="D168" s="5"/>
      <c r="E168" s="5"/>
      <c r="F168" s="5"/>
      <c r="G168" s="5"/>
      <c r="H168" s="5"/>
      <c r="I168" s="10"/>
      <c r="J168" s="5"/>
      <c r="K168" s="5"/>
      <c r="L168" s="5"/>
      <c r="P168" s="3"/>
    </row>
    <row r="169" spans="2:16" x14ac:dyDescent="0.3">
      <c r="B169" s="5"/>
      <c r="C169" s="92" t="s">
        <v>72</v>
      </c>
      <c r="D169" s="93"/>
      <c r="E169" s="93"/>
      <c r="F169" s="93"/>
      <c r="G169" s="93"/>
      <c r="H169" s="93"/>
      <c r="I169" s="94" t="s">
        <v>59</v>
      </c>
      <c r="J169" s="95">
        <f>J63+J93+J131+J27+J51+J33+J37+J44+J142</f>
        <v>9358122.0299999993</v>
      </c>
      <c r="K169" s="95">
        <f>K63+K93+K131+K27+K51+K33+K37+K44+K142</f>
        <v>9428077.1500000004</v>
      </c>
      <c r="L169" s="95">
        <f>L63+L93+L131+L27+L51+L33+L37+L44+L142</f>
        <v>9154578.1500000004</v>
      </c>
    </row>
    <row r="170" spans="2:16" x14ac:dyDescent="0.3">
      <c r="B170" s="5"/>
      <c r="C170" s="92" t="s">
        <v>73</v>
      </c>
      <c r="D170" s="93"/>
      <c r="E170" s="93"/>
      <c r="F170" s="93"/>
      <c r="G170" s="93"/>
      <c r="H170" s="93"/>
      <c r="I170" s="94" t="s">
        <v>125</v>
      </c>
      <c r="J170" s="95">
        <f>J41+J42+J48+J64+J69+J70+J78+J90+J94+J128+J132+J136+J153+J155+J157+J160+J60+J54+J34+J38+J45+J97+J143+J146</f>
        <v>73633946.689999998</v>
      </c>
      <c r="K170" s="95">
        <f>K41+K42+K48+K64+K69+K70+K78+K90+K94+K128+K132+K136+K153+K155+K157+K160+K60+K54+K34+K38+K45+K97+K143+K146</f>
        <v>72969877.339999989</v>
      </c>
      <c r="L170" s="95">
        <f>L41+L42+L48+L64+L69+L70+L78+L90+L94+L128+L132+L136+L153+L155+L157+L160+L60+L54+L34+L38+L45+L97+L143+L146</f>
        <v>73127484.730000004</v>
      </c>
    </row>
    <row r="171" spans="2:16" x14ac:dyDescent="0.3">
      <c r="B171" s="5"/>
      <c r="C171" s="92" t="s">
        <v>139</v>
      </c>
      <c r="D171" s="93"/>
      <c r="E171" s="93"/>
      <c r="F171" s="93"/>
      <c r="G171" s="93"/>
      <c r="H171" s="93"/>
      <c r="I171" s="52" t="s">
        <v>138</v>
      </c>
      <c r="J171" s="95">
        <f>J29+J31+J49+J65+J74+J80+J82+J84+J86+J88+J91+J104+J106+J108+J112+J114+J116+J118+J120+J122+J129+J133+J137+J98+J58+J61+J39+J56+J25+J102+J52+J139+J35+J46+J16+J100+J144+J110+J147+J149+J124+J67</f>
        <v>22341225.010000002</v>
      </c>
      <c r="K171" s="95">
        <f>K29+K31+K49+K65+K74+K80+K82+K84+K86+K88+K91+K104+K106+K108+K112+K114+K116+K118+K120+K122+K129+K133+K137+K98+K58+K61+K39+K56+K25+K102+K52+K139+K35+K46+K16+K100+K144+K110+K147+K149+K124+K67</f>
        <v>10967440.459999999</v>
      </c>
      <c r="L171" s="95">
        <f>L29+L31+L49+L65+L74+L80+L82+L84+L86+L88+L91+L104+L106+L108+L112+L114+L116+L118+L120+L122+L129+L133+L137+L98+L58+L61+L39+L56+L25+L102+L52+L139+L35+L46+L16+L100+L144+L110+L147+L149+L124+L67</f>
        <v>10863376.9</v>
      </c>
    </row>
    <row r="172" spans="2:16" x14ac:dyDescent="0.3">
      <c r="B172" s="5"/>
      <c r="C172" s="5"/>
      <c r="D172" s="5"/>
      <c r="E172" s="5"/>
      <c r="F172" s="5"/>
      <c r="G172" s="5"/>
      <c r="H172" s="5"/>
      <c r="I172" s="10"/>
      <c r="J172" s="97">
        <f>SUM(J169:J171)</f>
        <v>105333293.73</v>
      </c>
      <c r="K172" s="97">
        <f>SUM(K169:K171)</f>
        <v>93365394.949999988</v>
      </c>
      <c r="L172" s="97">
        <f>SUM(L169:L171)</f>
        <v>93145439.780000016</v>
      </c>
    </row>
  </sheetData>
  <mergeCells count="8">
    <mergeCell ref="C2:C4"/>
    <mergeCell ref="B11:J11"/>
    <mergeCell ref="K11:L11"/>
    <mergeCell ref="C6:J6"/>
    <mergeCell ref="C10:J10"/>
    <mergeCell ref="J2:L2"/>
    <mergeCell ref="J3:L3"/>
    <mergeCell ref="J4:L4"/>
  </mergeCells>
  <pageMargins left="0" right="0" top="0.19685039370078741" bottom="0" header="0" footer="0"/>
  <pageSetup paperSize="9" scale="6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Лимиты бюдж. обяз.(по 1 организ</vt:lpstr>
      <vt:lpstr>Лист1</vt:lpstr>
      <vt:lpstr>'Лимиты бюдж. обяз.(по 1 организ'!Заголовки_для_печати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ErohinAA</dc:creator>
  <cp:lastModifiedBy>ErohinAA</cp:lastModifiedBy>
  <cp:lastPrinted>2024-01-09T12:35:00Z</cp:lastPrinted>
  <dcterms:created xsi:type="dcterms:W3CDTF">2014-01-16T10:46:48Z</dcterms:created>
  <dcterms:modified xsi:type="dcterms:W3CDTF">2024-04-10T07:39:19Z</dcterms:modified>
</cp:coreProperties>
</file>